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2021\CARPETAS MIR PAGINA ISEA\MIR 2021\"/>
    </mc:Choice>
  </mc:AlternateContent>
  <bookViews>
    <workbookView xWindow="0" yWindow="0" windowWidth="21600" windowHeight="9330" firstSheet="1" activeTab="1"/>
  </bookViews>
  <sheets>
    <sheet name="Datos" sheetId="4" state="hidden" r:id="rId1"/>
    <sheet name="Seguimiento" sheetId="2" r:id="rId2"/>
  </sheets>
  <definedNames>
    <definedName name="Export" hidden="1">{"'Hoja1'!$A$1:$I$70"}</definedName>
    <definedName name="HTML_CodePage" hidden="1">1252</definedName>
    <definedName name="HTML_Control" hidden="1">{"'Hoja1'!$A$1:$I$70"}</definedName>
    <definedName name="HTML_Description" hidden="1">""</definedName>
    <definedName name="HTML_Email" hidden="1">""</definedName>
    <definedName name="HTML_Header" hidden="1">"Hoja1"</definedName>
    <definedName name="HTML_LastUpdate" hidden="1">"27/12/2000"</definedName>
    <definedName name="HTML_LineAfter" hidden="1">FALSE</definedName>
    <definedName name="HTML_LineBefore" hidden="1">FALSE</definedName>
    <definedName name="HTML_Name" hidden="1">"win98"</definedName>
    <definedName name="HTML_OBDlg2" hidden="1">TRUE</definedName>
    <definedName name="HTML_OBDlg4" hidden="1">TRUE</definedName>
    <definedName name="HTML_OS" hidden="1">0</definedName>
    <definedName name="HTML_PathFile" hidden="1">"C:\Mis documentos\HTML.htm"</definedName>
    <definedName name="HTML_Title" hidden="1">"CALENDARIO 2001"</definedName>
    <definedName name="indicadores" hidden="1">{"'Hoja1'!$A$1:$I$70"}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S20" i="2" l="1"/>
  <c r="BS19" i="2"/>
  <c r="BS18" i="2"/>
  <c r="BS17" i="2"/>
  <c r="BS16" i="2"/>
  <c r="BS15" i="2"/>
  <c r="BS14" i="2"/>
  <c r="BS13" i="2"/>
  <c r="V25" i="2" l="1"/>
  <c r="U25" i="2"/>
  <c r="BS32" i="2"/>
  <c r="BS31" i="2"/>
  <c r="BS28" i="2"/>
  <c r="BS27" i="2"/>
  <c r="BS26" i="2"/>
  <c r="BS24" i="2"/>
  <c r="BD32" i="2"/>
  <c r="BD31" i="2"/>
  <c r="BD28" i="2"/>
  <c r="BD27" i="2"/>
  <c r="BD26" i="2"/>
  <c r="BD24" i="2"/>
  <c r="AO36" i="2"/>
  <c r="BD36" i="2" s="1"/>
  <c r="BS36" i="2" s="1"/>
  <c r="AO35" i="2"/>
  <c r="BD35" i="2" s="1"/>
  <c r="BS35" i="2" s="1"/>
  <c r="AO34" i="2"/>
  <c r="BD34" i="2" s="1"/>
  <c r="BS34" i="2" s="1"/>
  <c r="AO33" i="2"/>
  <c r="BD33" i="2" s="1"/>
  <c r="BS33" i="2" s="1"/>
  <c r="AO32" i="2"/>
  <c r="AO31" i="2"/>
  <c r="AO30" i="2"/>
  <c r="BD30" i="2" s="1"/>
  <c r="BS30" i="2" s="1"/>
  <c r="AO29" i="2"/>
  <c r="BD29" i="2" s="1"/>
  <c r="BS29" i="2" s="1"/>
  <c r="AO28" i="2"/>
  <c r="AO27" i="2"/>
  <c r="AO26" i="2"/>
  <c r="AO25" i="2"/>
  <c r="BD25" i="2" s="1"/>
  <c r="BS25" i="2" s="1"/>
  <c r="AO24" i="2"/>
  <c r="AO23" i="2"/>
  <c r="BD23" i="2" s="1"/>
  <c r="BS23" i="2" s="1"/>
  <c r="AO22" i="2"/>
  <c r="BD22" i="2" s="1"/>
  <c r="BS22" i="2" s="1"/>
  <c r="AO21" i="2"/>
  <c r="BD21" i="2" s="1"/>
  <c r="BS21" i="2" s="1"/>
  <c r="U36" i="2" l="1"/>
  <c r="V36" i="2" s="1"/>
  <c r="U35" i="2"/>
  <c r="V35" i="2" s="1"/>
  <c r="U34" i="2"/>
  <c r="V34" i="2" s="1"/>
  <c r="U33" i="2"/>
  <c r="V33" i="2" s="1"/>
  <c r="U30" i="2"/>
  <c r="V30" i="2" s="1"/>
  <c r="U29" i="2"/>
  <c r="V29" i="2" s="1"/>
  <c r="V23" i="2"/>
  <c r="U23" i="2"/>
  <c r="BT19" i="2" l="1"/>
  <c r="BT17" i="2"/>
  <c r="BT15" i="2"/>
  <c r="BT13" i="2"/>
  <c r="BT35" i="2"/>
  <c r="BT33" i="2"/>
  <c r="BT31" i="2"/>
  <c r="BT29" i="2"/>
  <c r="BT27" i="2"/>
  <c r="BT25" i="2"/>
  <c r="BT23" i="2"/>
  <c r="BT21" i="2"/>
  <c r="BQ28" i="2"/>
  <c r="BQ27" i="2"/>
  <c r="BQ26" i="2"/>
  <c r="BQ24" i="2"/>
  <c r="BB24" i="2"/>
  <c r="BB28" i="2"/>
  <c r="BB27" i="2"/>
  <c r="BB26" i="2"/>
  <c r="BL24" i="2"/>
  <c r="AM27" i="2"/>
  <c r="AM28" i="2"/>
  <c r="AM26" i="2"/>
  <c r="AM24" i="2"/>
  <c r="V22" i="2"/>
  <c r="V21" i="2"/>
  <c r="U22" i="2"/>
  <c r="U21" i="2"/>
  <c r="R36" i="2" l="1"/>
  <c r="Q36" i="2"/>
  <c r="P36" i="2"/>
  <c r="O36" i="2"/>
  <c r="R35" i="2"/>
  <c r="Q35" i="2"/>
  <c r="P35" i="2"/>
  <c r="O35" i="2"/>
  <c r="O34" i="2"/>
  <c r="P34" i="2"/>
  <c r="Q34" i="2"/>
  <c r="R34" i="2"/>
  <c r="R33" i="2"/>
  <c r="Q33" i="2"/>
  <c r="P33" i="2"/>
  <c r="O33" i="2"/>
  <c r="R30" i="2"/>
  <c r="Q30" i="2"/>
  <c r="P30" i="2"/>
  <c r="O30" i="2"/>
  <c r="R29" i="2"/>
  <c r="Q29" i="2"/>
  <c r="P29" i="2"/>
  <c r="O29" i="2"/>
  <c r="R25" i="2"/>
  <c r="Q25" i="2"/>
  <c r="P25" i="2"/>
  <c r="O25" i="2"/>
  <c r="Q23" i="2"/>
  <c r="P23" i="2"/>
  <c r="AM23" i="2" s="1"/>
  <c r="O23" i="2"/>
  <c r="BQ36" i="2" l="1"/>
  <c r="BQ35" i="2"/>
  <c r="BQ34" i="2"/>
  <c r="BQ33" i="2"/>
  <c r="BQ30" i="2"/>
  <c r="BQ29" i="2"/>
  <c r="BQ25" i="2"/>
  <c r="BQ23" i="2"/>
  <c r="BL36" i="2"/>
  <c r="BL35" i="2"/>
  <c r="BL34" i="2"/>
  <c r="BL33" i="2"/>
  <c r="BL32" i="2"/>
  <c r="BQ32" i="2" s="1"/>
  <c r="BL31" i="2"/>
  <c r="BQ31" i="2" s="1"/>
  <c r="BL30" i="2"/>
  <c r="BL29" i="2"/>
  <c r="BL28" i="2"/>
  <c r="BL27" i="2"/>
  <c r="BL26" i="2"/>
  <c r="BL25" i="2"/>
  <c r="BL22" i="2"/>
  <c r="BL21" i="2"/>
  <c r="BL20" i="2"/>
  <c r="BQ20" i="2" s="1"/>
  <c r="BL19" i="2"/>
  <c r="BQ19" i="2" s="1"/>
  <c r="BL18" i="2"/>
  <c r="BQ18" i="2" s="1"/>
  <c r="BL17" i="2"/>
  <c r="BQ17" i="2" s="1"/>
  <c r="BL16" i="2"/>
  <c r="BQ16" i="2" s="1"/>
  <c r="BL15" i="2"/>
  <c r="BQ15" i="2" s="1"/>
  <c r="BL14" i="2"/>
  <c r="BQ14" i="2" s="1"/>
  <c r="BL13" i="2"/>
  <c r="BQ13" i="2" s="1"/>
  <c r="BB36" i="2"/>
  <c r="BB35" i="2"/>
  <c r="BB34" i="2"/>
  <c r="BB33" i="2"/>
  <c r="BB30" i="2"/>
  <c r="BB29" i="2"/>
  <c r="BB25" i="2"/>
  <c r="BB23" i="2"/>
  <c r="AW36" i="2"/>
  <c r="AW35" i="2"/>
  <c r="AW34" i="2"/>
  <c r="AW33" i="2"/>
  <c r="AW32" i="2"/>
  <c r="BB32" i="2" s="1"/>
  <c r="AW31" i="2"/>
  <c r="BB31" i="2" s="1"/>
  <c r="AW30" i="2"/>
  <c r="AW29" i="2"/>
  <c r="AW28" i="2"/>
  <c r="AW27" i="2"/>
  <c r="AW26" i="2"/>
  <c r="AW25" i="2"/>
  <c r="AW24" i="2"/>
  <c r="AW23" i="2"/>
  <c r="AW22" i="2"/>
  <c r="AW21" i="2"/>
  <c r="AM36" i="2"/>
  <c r="AM35" i="2"/>
  <c r="AM34" i="2"/>
  <c r="AM33" i="2"/>
  <c r="AM30" i="2"/>
  <c r="AM29" i="2"/>
  <c r="AM25" i="2"/>
  <c r="AH36" i="2"/>
  <c r="AH35" i="2"/>
  <c r="AH34" i="2"/>
  <c r="AH33" i="2"/>
  <c r="AH32" i="2"/>
  <c r="AM32" i="2" s="1"/>
  <c r="AH31" i="2"/>
  <c r="AM31" i="2" s="1"/>
  <c r="AH30" i="2"/>
  <c r="AH29" i="2"/>
  <c r="AH28" i="2"/>
  <c r="AH27" i="2"/>
  <c r="AH26" i="2"/>
  <c r="AH25" i="2"/>
  <c r="AH24" i="2"/>
  <c r="AH23" i="2"/>
  <c r="AH22" i="2"/>
  <c r="AH21" i="2"/>
  <c r="BO19" i="2"/>
  <c r="BO17" i="2"/>
  <c r="BO15" i="2"/>
  <c r="BO13" i="2"/>
  <c r="BR13" i="2" l="1"/>
  <c r="BU13" i="2" s="1"/>
  <c r="BM13" i="2"/>
  <c r="BP13" i="2" s="1"/>
  <c r="BM15" i="2"/>
  <c r="BP15" i="2" s="1"/>
  <c r="BM19" i="2"/>
  <c r="BP19" i="2" s="1"/>
  <c r="BM17" i="2"/>
  <c r="BP17" i="2" s="1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R22" i="2"/>
  <c r="BQ22" i="2" s="1"/>
  <c r="R21" i="2"/>
  <c r="BQ21" i="2" s="1"/>
  <c r="Q22" i="2"/>
  <c r="BB22" i="2" s="1"/>
  <c r="Q21" i="2"/>
  <c r="BB21" i="2" s="1"/>
  <c r="P22" i="2"/>
  <c r="AM22" i="2" s="1"/>
  <c r="P21" i="2"/>
  <c r="AM21" i="2" s="1"/>
  <c r="O22" i="2"/>
  <c r="O21" i="2"/>
  <c r="BE35" i="2" l="1"/>
  <c r="BC35" i="2"/>
  <c r="BE33" i="2"/>
  <c r="BC33" i="2"/>
  <c r="BE31" i="2"/>
  <c r="BC31" i="2"/>
  <c r="BE29" i="2"/>
  <c r="BC29" i="2"/>
  <c r="BE27" i="2"/>
  <c r="BC27" i="2"/>
  <c r="BE25" i="2"/>
  <c r="BC25" i="2"/>
  <c r="BE23" i="2"/>
  <c r="BC23" i="2"/>
  <c r="BE21" i="2"/>
  <c r="BC21" i="2"/>
  <c r="AP35" i="2"/>
  <c r="AN35" i="2"/>
  <c r="AP33" i="2"/>
  <c r="AN33" i="2"/>
  <c r="AP31" i="2"/>
  <c r="AN31" i="2"/>
  <c r="AP29" i="2"/>
  <c r="AN29" i="2"/>
  <c r="AP27" i="2"/>
  <c r="AN27" i="2"/>
  <c r="AP25" i="2"/>
  <c r="AN25" i="2"/>
  <c r="AP23" i="2"/>
  <c r="AN23" i="2"/>
  <c r="AP21" i="2"/>
  <c r="AN21" i="2"/>
  <c r="BR35" i="2"/>
  <c r="BU35" i="2" s="1"/>
  <c r="BR33" i="2"/>
  <c r="BU33" i="2" s="1"/>
  <c r="BR31" i="2"/>
  <c r="BU31" i="2" s="1"/>
  <c r="BR29" i="2"/>
  <c r="BU29" i="2" s="1"/>
  <c r="BR27" i="2"/>
  <c r="BU27" i="2" s="1"/>
  <c r="BR25" i="2"/>
  <c r="BU25" i="2" s="1"/>
  <c r="BR23" i="2"/>
  <c r="BU23" i="2" s="1"/>
  <c r="BR21" i="2"/>
  <c r="BU21" i="2" s="1"/>
  <c r="BR19" i="2"/>
  <c r="BU19" i="2" s="1"/>
  <c r="BR17" i="2"/>
  <c r="BU17" i="2" s="1"/>
  <c r="BR15" i="2"/>
  <c r="BU15" i="2" s="1"/>
  <c r="AQ21" i="2" l="1"/>
  <c r="AQ31" i="2"/>
  <c r="BF27" i="2"/>
  <c r="AQ35" i="2"/>
  <c r="AQ33" i="2"/>
  <c r="AQ29" i="2"/>
  <c r="AQ27" i="2"/>
  <c r="AQ25" i="2"/>
  <c r="AQ23" i="2"/>
  <c r="BF35" i="2"/>
  <c r="BF33" i="2"/>
  <c r="BF31" i="2"/>
  <c r="BF29" i="2"/>
  <c r="BF25" i="2"/>
  <c r="BF23" i="2"/>
  <c r="BF21" i="2"/>
  <c r="BO35" i="2"/>
  <c r="BM35" i="2"/>
  <c r="BO33" i="2"/>
  <c r="BM33" i="2"/>
  <c r="BO31" i="2"/>
  <c r="BM31" i="2"/>
  <c r="BO29" i="2"/>
  <c r="BM29" i="2"/>
  <c r="BO27" i="2"/>
  <c r="BM27" i="2"/>
  <c r="BO25" i="2"/>
  <c r="BM25" i="2"/>
  <c r="BO23" i="2"/>
  <c r="BM23" i="2"/>
  <c r="BO21" i="2"/>
  <c r="BM21" i="2"/>
  <c r="AZ35" i="2"/>
  <c r="AX35" i="2"/>
  <c r="AZ33" i="2"/>
  <c r="AX33" i="2"/>
  <c r="AZ31" i="2"/>
  <c r="AX31" i="2"/>
  <c r="AZ29" i="2"/>
  <c r="AX29" i="2"/>
  <c r="AZ27" i="2"/>
  <c r="AX27" i="2"/>
  <c r="AZ25" i="2"/>
  <c r="AX25" i="2"/>
  <c r="AZ23" i="2"/>
  <c r="AX23" i="2"/>
  <c r="AZ21" i="2"/>
  <c r="AX21" i="2"/>
  <c r="AK35" i="2"/>
  <c r="AI35" i="2"/>
  <c r="AK33" i="2"/>
  <c r="AI33" i="2"/>
  <c r="AK31" i="2"/>
  <c r="AI31" i="2"/>
  <c r="AK29" i="2"/>
  <c r="AI29" i="2"/>
  <c r="AK27" i="2"/>
  <c r="AI27" i="2"/>
  <c r="AK25" i="2"/>
  <c r="AI25" i="2"/>
  <c r="AK23" i="2"/>
  <c r="AI23" i="2"/>
  <c r="AK21" i="2"/>
  <c r="AI21" i="2"/>
  <c r="BA25" i="2" l="1"/>
  <c r="AL21" i="2"/>
  <c r="AL29" i="2"/>
  <c r="AL33" i="2"/>
  <c r="BP33" i="2"/>
  <c r="BP29" i="2"/>
  <c r="BP21" i="2"/>
  <c r="AL25" i="2"/>
  <c r="BP25" i="2"/>
  <c r="AL23" i="2"/>
  <c r="AL27" i="2"/>
  <c r="AL31" i="2"/>
  <c r="AL35" i="2"/>
  <c r="BA27" i="2"/>
  <c r="BP23" i="2"/>
  <c r="BP27" i="2"/>
  <c r="BP31" i="2"/>
  <c r="BP35" i="2"/>
  <c r="BA35" i="2"/>
  <c r="BA33" i="2"/>
  <c r="BA29" i="2"/>
  <c r="BA31" i="2"/>
  <c r="BA23" i="2"/>
  <c r="BA21" i="2"/>
  <c r="Z35" i="2"/>
  <c r="Z33" i="2"/>
  <c r="Z31" i="2"/>
  <c r="Z29" i="2"/>
  <c r="Z27" i="2"/>
  <c r="Z25" i="2"/>
  <c r="Z23" i="2"/>
  <c r="Z21" i="2"/>
  <c r="X35" i="2" l="1"/>
  <c r="AA35" i="2" s="1"/>
  <c r="X29" i="2"/>
  <c r="AA29" i="2" s="1"/>
  <c r="X33" i="2" l="1"/>
  <c r="AA33" i="2" s="1"/>
  <c r="X31" i="2"/>
  <c r="AA31" i="2" s="1"/>
  <c r="X27" i="2" l="1"/>
  <c r="AA27" i="2" s="1"/>
  <c r="X25" i="2"/>
  <c r="AA25" i="2" s="1"/>
  <c r="X23" i="2"/>
  <c r="AA23" i="2" s="1"/>
  <c r="X21" i="2"/>
  <c r="AA21" i="2" s="1"/>
</calcChain>
</file>

<file path=xl/sharedStrings.xml><?xml version="1.0" encoding="utf-8"?>
<sst xmlns="http://schemas.openxmlformats.org/spreadsheetml/2006/main" count="275" uniqueCount="143">
  <si>
    <t>SELECCIONAR ENTIDAD</t>
  </si>
  <si>
    <t xml:space="preserve">  Aguascalientes </t>
  </si>
  <si>
    <t xml:space="preserve">  Baja California </t>
  </si>
  <si>
    <t xml:space="preserve">  Baja California Sur </t>
  </si>
  <si>
    <t xml:space="preserve">  Campeche </t>
  </si>
  <si>
    <t xml:space="preserve">  Coahuila </t>
  </si>
  <si>
    <t xml:space="preserve">  Colima </t>
  </si>
  <si>
    <t xml:space="preserve">  Chiapas </t>
  </si>
  <si>
    <t xml:space="preserve">  Chihuahua </t>
  </si>
  <si>
    <t>Ciudad de México</t>
  </si>
  <si>
    <t xml:space="preserve">  Durango </t>
  </si>
  <si>
    <t xml:space="preserve">  Guanajuato </t>
  </si>
  <si>
    <t xml:space="preserve">  Guerrero</t>
  </si>
  <si>
    <t xml:space="preserve">  Hidalgo </t>
  </si>
  <si>
    <t xml:space="preserve">  Jalisco </t>
  </si>
  <si>
    <t xml:space="preserve">  México </t>
  </si>
  <si>
    <t xml:space="preserve">  Michoacán </t>
  </si>
  <si>
    <t xml:space="preserve">  Morelos </t>
  </si>
  <si>
    <t xml:space="preserve">  Nayarit </t>
  </si>
  <si>
    <t xml:space="preserve">  Nuevo León </t>
  </si>
  <si>
    <t xml:space="preserve">  Oaxaca </t>
  </si>
  <si>
    <t xml:space="preserve">  Puebla </t>
  </si>
  <si>
    <t xml:space="preserve">  Querétaro </t>
  </si>
  <si>
    <t xml:space="preserve">  Quintana Roo </t>
  </si>
  <si>
    <t xml:space="preserve">  San Luís Potosí </t>
  </si>
  <si>
    <t xml:space="preserve">  Sinaloa </t>
  </si>
  <si>
    <t xml:space="preserve">  Sonora </t>
  </si>
  <si>
    <t xml:space="preserve">  Tabasco </t>
  </si>
  <si>
    <t xml:space="preserve">  Tamaulipas </t>
  </si>
  <si>
    <t xml:space="preserve">  Tlaxcala </t>
  </si>
  <si>
    <t xml:space="preserve">  Veracruz </t>
  </si>
  <si>
    <t xml:space="preserve">  Yucatán </t>
  </si>
  <si>
    <t xml:space="preserve">  Zacatecas </t>
  </si>
  <si>
    <t>MATRIZ DE INDICADORES PARA RESULTADOS (MIR) 33 2021</t>
  </si>
  <si>
    <t xml:space="preserve">Nombre del estado: </t>
  </si>
  <si>
    <t>ÚNICAMENTE SE REPORTA AQUÍ</t>
  </si>
  <si>
    <t>Nivel</t>
  </si>
  <si>
    <t>No.</t>
  </si>
  <si>
    <t>Indicador</t>
  </si>
  <si>
    <t>Método de cálculo</t>
  </si>
  <si>
    <t>Variables</t>
  </si>
  <si>
    <t>Periodicidad</t>
  </si>
  <si>
    <t xml:space="preserve"> TRIMESTRAL</t>
  </si>
  <si>
    <t xml:space="preserve"> ACUMULADO</t>
  </si>
  <si>
    <t>1er trimestre</t>
  </si>
  <si>
    <t>2do trimestre</t>
  </si>
  <si>
    <t>3er trimestre</t>
  </si>
  <si>
    <t>4to trimestre</t>
  </si>
  <si>
    <t>PROGRAMACIÓN DE METAS</t>
  </si>
  <si>
    <t>AJUSTE DE METAS</t>
  </si>
  <si>
    <t>Trimestral</t>
  </si>
  <si>
    <t>Acumulado</t>
  </si>
  <si>
    <t>Causas</t>
  </si>
  <si>
    <t>Efecto</t>
  </si>
  <si>
    <t>Observaciones de la SEI</t>
  </si>
  <si>
    <t>Observaciones del Estado</t>
  </si>
  <si>
    <t>1er trim</t>
  </si>
  <si>
    <t>2do trim</t>
  </si>
  <si>
    <t>3er trim</t>
  </si>
  <si>
    <t>4to trim</t>
  </si>
  <si>
    <t>Meta</t>
  </si>
  <si>
    <t>%</t>
  </si>
  <si>
    <t>Logro</t>
  </si>
  <si>
    <t>Avance</t>
  </si>
  <si>
    <t>Obvs. meta</t>
  </si>
  <si>
    <t>Obvs. logro</t>
  </si>
  <si>
    <t>FIN</t>
  </si>
  <si>
    <t>Tasa de variación anual de la población de 15 años o más en condición de rezago educativo.</t>
  </si>
  <si>
    <t>((Población de 15 años o más en situación de rezago educativo en t / Población de 15 años o más en situación de rezago educativo en t - 1)-1)*100</t>
  </si>
  <si>
    <t>Población de 15 años o más en situación de rezago educativo en t</t>
  </si>
  <si>
    <t>Anual</t>
  </si>
  <si>
    <t>No se acumula</t>
  </si>
  <si>
    <t>VALIDADO</t>
  </si>
  <si>
    <t>Población de 15 años o más en situación de rezago educativo en t - 1</t>
  </si>
  <si>
    <t xml:space="preserve">VALIDADO </t>
  </si>
  <si>
    <t>PROPÓSITO</t>
  </si>
  <si>
    <t>Porcentaje de población analfabeta de 15 años y más que concluye el nivel inicial.</t>
  </si>
  <si>
    <t>(Población analfabeta de 15 años y más que concluyó el nivel inicial en t / Población de 15 años y más analfabeta en t-1 ) * 100)</t>
  </si>
  <si>
    <t xml:space="preserve">Población analfabeta de 15 años y más que concluyó el nivel inicial en t </t>
  </si>
  <si>
    <t>VALIDADO CON APP</t>
  </si>
  <si>
    <t>Población de 15 años y más analfabeta en t-1</t>
  </si>
  <si>
    <t>Porcentaje de población de 15 años y más en condición de rezago educativo que concluye el nivel de primaria.</t>
  </si>
  <si>
    <t>(Población de 15 años y más que concluyó el nivel Primaria en t / Población de 15 años y más Sin Primaria en t-1)*100</t>
  </si>
  <si>
    <t>Población de 15 años y más que concluyó el nivel Primaria en t</t>
  </si>
  <si>
    <t>Población de 15 años y más Sin Primaria en t-1</t>
  </si>
  <si>
    <t>Porcentaje de población de 15 años y más en condición de rezago educativo que concluye el nivel de secundaria.</t>
  </si>
  <si>
    <t>(Población de 15 años y más que concluyó el nivel Secundaria en t / Población de 15 años y más Sin Secundaria en t-1 ) X 100</t>
  </si>
  <si>
    <t>Población de 15 años y más que concluyó el nivel Secundaria en t</t>
  </si>
  <si>
    <t xml:space="preserve">Población de 15 años y más Sin Secundaria en t-1 </t>
  </si>
  <si>
    <t>COMPONENTE</t>
  </si>
  <si>
    <t>Porcentajes de educandos/as que concluyen niveles intermedio y avanzado del MEVyT vinculados a Plazas Comunitarias de atención educativa y servicios integrales.</t>
  </si>
  <si>
    <t>((Educandos/as que concluyen nivel intermedio y avanzado del MEVyT y están vinculados a plazas comunitarias de atención educativa y servicios integrales en el periodo t)/Total educandos/as que concluyen algún nivel del MEVyT en el periodo t)*100</t>
  </si>
  <si>
    <t>Educandos/as que concluyen nivel intermedio y avanzado del MEVyT y están vinculados a plazas comunitarias de atención educativa y servicios integrales en el periodo t</t>
  </si>
  <si>
    <t>CARGAR INFORMACIÓN</t>
  </si>
  <si>
    <t>VALIDADO CON INFORMACIÓN DEL INSTITUTO</t>
  </si>
  <si>
    <t>179
VALIDADO CON INFORMACÓN DEL INSTITUTO</t>
  </si>
  <si>
    <t>Total educandos/as que concluyen algún nivel del MEVyT en el periodo t</t>
  </si>
  <si>
    <t>VALIDADO CON META TOTAL APP</t>
  </si>
  <si>
    <t>Porcentaje de educandos/as que concluyen nivel educativo del grupo en condición de vulnerabilidad de atención en el Modelo Educación para la Vida y el Trabajo (MEVyT).</t>
  </si>
  <si>
    <t>((Total de educandos/as que concluyen nivel en la vertiente Jóvenes 10-14 en Primaria + Total de educandos/as que concluyen nivel en la vertiente MEVyT para Ciegos o Débiles Visuales+ Total de educandos/as que concluyen nivel en la Población indígena MIB y MIBU en Inicial, Primaria y/o Secundaria en periodo t) /(Total de educandos/as atendidos en el MEVYT en vertiente Jóvenes 10-14 en Primaria+ Total de educandos/as atendidos en el nivel en la vertiente MEVyT para Ciegos o Débiles Visuales+Total de educandos/as atendidos en la Población indígena MIB y MIBU en inicial, Primaria y/o Secundaria en periodo t)) x 100</t>
  </si>
  <si>
    <t>Total de educandos/as que concluyen nivel en la vertiente Jóvenes 10-14 en Primaria + Total de educandos/as que concluyen nivel en la vertiente MEVyT para Ciegos o Débiles Visuales+ Total de educandos/as que concluyen nivel en la Población indígena MIB y MIBU en Inicial, Primaria y/o Secundaria en periodo t</t>
  </si>
  <si>
    <t xml:space="preserve"> </t>
  </si>
  <si>
    <t>Total de educandos/as atendidos en el MEVYT en vertiente Jóvenes 10-14 en Primaria+ Total de educandos/as atendidos en el nivel en la vertiente MEVyT para Ciegos o Débiles Visuales+Total de educandos/as atendidos en la Población indígena MIB y MIBU en inicial, Primaria y/o Secundaria en periodo t</t>
  </si>
  <si>
    <t>574
VALIDADO CON INFORMACIÓN DEL INSTITUTO</t>
  </si>
  <si>
    <t>Porcentaje de educandos/as hispanohablantes de 15 años y más que concluyen nivel en iniciala y/o Primaria y/o Secundaria en el Modelo de Educación para la vida y el Trabajo.</t>
  </si>
  <si>
    <t>((Educandos/as que concluyen nivel de inicial, Primaria y/o Secundaria con la vertiente Hispanohablante del Modelo Educación para la Vida y el Trabajo (MEVyT) en el periodo t )/ (Educandos/as atendidos en el nivel de inicial, Primaria y/o Secundaria con la vertiente Hispanohablante del Modelo Educación para la Vida y el Trabajo (MEVyT) en el periodo t))*100</t>
  </si>
  <si>
    <t>Educandos/as que concluyen nivel de inicial, Primaria y/o Secundaria con la vertiente Hispanohablante del Modelo Educación para la Vida y el Trabajo (MEVyT) en el periodo t</t>
  </si>
  <si>
    <t>Educandos/as atendidos en el nivel de inicial, Primaria y/o Secundaria con la vertiente Hispanohablante del Modelo Educación para la Vida y el Trabajo (MEVyT) en el periodo t</t>
  </si>
  <si>
    <t>ACTIVIDAD</t>
  </si>
  <si>
    <t>Razón de módulos vinculados en el Modelo Educación para la Vida y el Trabajo (MEVyT).</t>
  </si>
  <si>
    <t>(Educandos/as activos en el MEVyT con algún módulo vinculado en el periodo t) / (Educandos/as activos en el MEVyT en el periodo t)</t>
  </si>
  <si>
    <t>Educandos/as activos en el MEVyT con algún módulo vinculado en el periodo t</t>
  </si>
  <si>
    <t>VALIDADO META TOTAL PROGRAMADA POR ESTADO</t>
  </si>
  <si>
    <t>11998
VALIDADO CON INFORMACIÓN DEL INSTITUTO</t>
  </si>
  <si>
    <t>Educandos/as activos en el MEVyT en el periodo t</t>
  </si>
  <si>
    <t>17969
VALIDADO CON INFORMACIÓN DEL INSTITUTO</t>
  </si>
  <si>
    <t>Porcentaje de módulos en línea o digitales vinculados en el trimestre</t>
  </si>
  <si>
    <t>((Total de módulos en línea o digitales vinculados en el periodo t) / Total de módulos vinculados en el periodo t)*100</t>
  </si>
  <si>
    <t>Total de módulos en línea o digitales vinculados en el periodo t</t>
  </si>
  <si>
    <t>1409
VALIDADO CON INFORMACIÓN DEL INSTITUTO</t>
  </si>
  <si>
    <t>Total de módulos vinculados en el periodo t)*100</t>
  </si>
  <si>
    <t>4119
VALIDADO CON INFORMACIÓN DEL INSTITUTO</t>
  </si>
  <si>
    <t>Porcentaje de asesores/as con más de un año de permanencia con formación continua acumulados al cierre del trimestre.</t>
  </si>
  <si>
    <t>(Asesores/as con más de un año de permanencia con formación continua acumulados al cierre del periodo t / Asesores/as con más de un año de permanencia acumulados al cierre del periodo t)*100</t>
  </si>
  <si>
    <t>Asesores/as con más de un año de permanencia con formación continua acumulados al cierre del periodo t</t>
  </si>
  <si>
    <t>La información que les proporcione Dirección Académica la reportarán en el apartado trimestral.</t>
  </si>
  <si>
    <t>VALIDADO CON INFORMACIÓN DE ACADÉMICA</t>
  </si>
  <si>
    <t>Asesores/as con más de un año de permanencia acumulados al cierre del periodo t</t>
  </si>
  <si>
    <t>Porcentaje de exámenes en línea aplicados del MEVyT.</t>
  </si>
  <si>
    <t>Total de exámenes en línea del MEVyT aplicados en el periodo t / Total de exámenes del MEVyT aplicados en cualquier formato en el periodo t)*100</t>
  </si>
  <si>
    <t xml:space="preserve">Total de exámenes en línea del MEVyT aplicados en el periodo t </t>
  </si>
  <si>
    <t>1383
VALIDADO CON INFORMACIÓN DEL ESTADO</t>
  </si>
  <si>
    <t>Total de exámenes del MEVyT aplicados en cualquier formato en el periodo t)*100</t>
  </si>
  <si>
    <t>VALIDADO CON INFORMACIÓN DEL ESTADO</t>
  </si>
  <si>
    <t>4775
VALIDADO CON INFORMACIÓN DEL ESTADO</t>
  </si>
  <si>
    <t>Porcentaje de exámenes impresos aplicados del MEVyT.</t>
  </si>
  <si>
    <t>(Total de exámenes impresos del MEVyT aplicados en el periodo t / Total de exámenes del MEVyT aplicados en cualquier formato en el periodo t)*100</t>
  </si>
  <si>
    <t xml:space="preserve">Total de exámenes impresos del MEVyT aplicados en el periodo t </t>
  </si>
  <si>
    <t>3390
VALIDADO CON INFORMACIÓN DEL ESTADO</t>
  </si>
  <si>
    <t>Total de exámenes del MEVyT aplicados en cualquier formato en el periodo t</t>
  </si>
  <si>
    <t>Se reprograma en 2do trimestre</t>
  </si>
  <si>
    <t>Se reprograma en 2do y 3er trim</t>
  </si>
  <si>
    <t>Nota: Favor de modificar el archivo.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</si>
</sst>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00%"/>
  </numFmts>
  <fonts count="3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Montserrat"/>
    </font>
    <font>
      <sz val="18"/>
      <color theme="1"/>
      <name val="Montserrat"/>
    </font>
    <font>
      <sz val="12"/>
      <color theme="1"/>
      <name val="Montserrat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Montserrat"/>
    </font>
    <font>
      <sz val="18"/>
      <name val="Montserrat"/>
    </font>
    <font>
      <b/>
      <sz val="18"/>
      <name val="Montserrat"/>
    </font>
    <font>
      <sz val="20"/>
      <color theme="1"/>
      <name val="Montserrat"/>
    </font>
    <font>
      <sz val="24"/>
      <name val="Montserrat"/>
    </font>
    <font>
      <b/>
      <sz val="24"/>
      <name val="Montserrat"/>
    </font>
    <font>
      <b/>
      <sz val="30"/>
      <color theme="1"/>
      <name val="Montserrat"/>
    </font>
    <font>
      <b/>
      <sz val="30"/>
      <color theme="0"/>
      <name val="Montserrat"/>
    </font>
    <font>
      <b/>
      <sz val="25"/>
      <color theme="1"/>
      <name val="Montserrat"/>
    </font>
    <font>
      <b/>
      <sz val="25"/>
      <color theme="0"/>
      <name val="Montserrat"/>
    </font>
    <font>
      <sz val="22"/>
      <color theme="1"/>
      <name val="Montserrat"/>
    </font>
    <font>
      <b/>
      <sz val="22"/>
      <color theme="1"/>
      <name val="Montserrat"/>
    </font>
    <font>
      <b/>
      <sz val="24"/>
      <color theme="0"/>
      <name val="Montserrat"/>
    </font>
    <font>
      <b/>
      <sz val="29"/>
      <color theme="0"/>
      <name val="Montserrat"/>
    </font>
    <font>
      <b/>
      <sz val="29"/>
      <color theme="1"/>
      <name val="Montserrat"/>
    </font>
    <font>
      <sz val="29"/>
      <color theme="1"/>
      <name val="Montserrat"/>
    </font>
    <font>
      <b/>
      <sz val="29"/>
      <name val="Montserrat"/>
    </font>
    <font>
      <b/>
      <sz val="40"/>
      <color theme="1"/>
      <name val="Montserrat"/>
    </font>
    <font>
      <sz val="30"/>
      <name val="Montserrat"/>
    </font>
    <font>
      <b/>
      <sz val="30"/>
      <name val="Montserrat"/>
    </font>
    <font>
      <sz val="30"/>
      <color theme="1"/>
      <name val="Montserrat"/>
    </font>
    <font>
      <b/>
      <sz val="30"/>
      <color rgb="FF000000"/>
      <name val="Montserrat"/>
      <charset val="1"/>
    </font>
  </fonts>
  <fills count="19">
    <fill>
      <patternFill patternType="none"/>
    </fill>
    <fill>
      <patternFill patternType="gray125"/>
    </fill>
    <fill>
      <patternFill patternType="solid">
        <fgColor theme="0"/>
        <bgColor theme="0" tint="-0.34998626667073579"/>
      </patternFill>
    </fill>
    <fill>
      <patternFill patternType="gray0625">
        <fgColor theme="0" tint="-0.34998626667073579"/>
        <bgColor theme="0"/>
      </patternFill>
    </fill>
    <fill>
      <patternFill patternType="solid">
        <fgColor rgb="FF1B5542"/>
        <bgColor theme="9"/>
      </patternFill>
    </fill>
    <fill>
      <patternFill patternType="solid">
        <fgColor theme="0"/>
        <bgColor theme="9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A8D4A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B5542"/>
        <bgColor indexed="64"/>
      </patternFill>
    </fill>
    <fill>
      <patternFill patternType="solid">
        <fgColor theme="0"/>
        <bgColor rgb="FF1B5542"/>
      </patternFill>
    </fill>
    <fill>
      <patternFill patternType="solid">
        <fgColor theme="9" tint="-0.249977111117893"/>
        <bgColor theme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D966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2" fillId="0" borderId="0"/>
  </cellStyleXfs>
  <cellXfs count="191">
    <xf numFmtId="0" fontId="0" fillId="0" borderId="0" xfId="0"/>
    <xf numFmtId="0" fontId="6" fillId="0" borderId="24" xfId="2" applyFont="1" applyFill="1" applyBorder="1" applyAlignment="1">
      <alignment vertical="center"/>
    </xf>
    <xf numFmtId="0" fontId="7" fillId="0" borderId="24" xfId="0" applyFont="1" applyBorder="1" applyAlignment="1">
      <alignment horizontal="center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justify" vertical="center"/>
      <protection locked="0"/>
    </xf>
    <xf numFmtId="0" fontId="4" fillId="0" borderId="0" xfId="0" applyFont="1" applyAlignment="1" applyProtection="1">
      <alignment horizontal="justify" vertical="center"/>
      <protection locked="0"/>
    </xf>
    <xf numFmtId="0" fontId="3" fillId="0" borderId="0" xfId="0" applyFont="1" applyBorder="1" applyAlignment="1" applyProtection="1">
      <alignment horizontal="justify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3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13" fillId="10" borderId="16" xfId="0" applyNumberFormat="1" applyFont="1" applyFill="1" applyBorder="1" applyAlignment="1" applyProtection="1">
      <alignment horizontal="center" vertical="center" wrapText="1"/>
      <protection locked="0"/>
    </xf>
    <xf numFmtId="3" fontId="13" fillId="10" borderId="17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6" borderId="0" xfId="0" applyFont="1" applyFill="1" applyBorder="1" applyAlignment="1" applyProtection="1">
      <alignment horizontal="center" vertical="center"/>
      <protection locked="0"/>
    </xf>
    <xf numFmtId="3" fontId="13" fillId="15" borderId="3" xfId="0" applyNumberFormat="1" applyFont="1" applyFill="1" applyBorder="1" applyAlignment="1" applyProtection="1">
      <alignment horizontal="center" vertical="center" wrapText="1"/>
      <protection locked="0"/>
    </xf>
    <xf numFmtId="3" fontId="13" fillId="15" borderId="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5" fillId="5" borderId="7" xfId="0" applyFont="1" applyFill="1" applyBorder="1" applyAlignment="1" applyProtection="1">
      <alignment horizontal="center" vertical="center" wrapText="1"/>
      <protection locked="0"/>
    </xf>
    <xf numFmtId="0" fontId="23" fillId="14" borderId="7" xfId="0" applyFont="1" applyFill="1" applyBorder="1" applyAlignment="1" applyProtection="1">
      <alignment horizontal="center" vertical="center" wrapText="1"/>
      <protection locked="0"/>
    </xf>
    <xf numFmtId="10" fontId="22" fillId="7" borderId="0" xfId="0" applyNumberFormat="1" applyFont="1" applyFill="1" applyBorder="1" applyAlignment="1">
      <alignment horizontal="center" vertical="center"/>
    </xf>
    <xf numFmtId="0" fontId="23" fillId="5" borderId="22" xfId="0" applyFont="1" applyFill="1" applyBorder="1" applyAlignment="1" applyProtection="1">
      <alignment horizontal="center" vertical="center" wrapText="1"/>
      <protection locked="0"/>
    </xf>
    <xf numFmtId="0" fontId="23" fillId="5" borderId="23" xfId="0" applyFont="1" applyFill="1" applyBorder="1" applyAlignment="1" applyProtection="1">
      <alignment horizontal="center" vertical="center" wrapText="1"/>
      <protection locked="0"/>
    </xf>
    <xf numFmtId="0" fontId="25" fillId="5" borderId="21" xfId="0" applyFont="1" applyFill="1" applyBorder="1" applyAlignment="1" applyProtection="1">
      <alignment horizontal="center" vertical="center" wrapText="1"/>
      <protection locked="0"/>
    </xf>
    <xf numFmtId="0" fontId="25" fillId="5" borderId="22" xfId="0" applyFont="1" applyFill="1" applyBorder="1" applyAlignment="1" applyProtection="1">
      <alignment horizontal="center" vertical="center" wrapText="1"/>
      <protection locked="0"/>
    </xf>
    <xf numFmtId="0" fontId="25" fillId="5" borderId="32" xfId="0" applyFont="1" applyFill="1" applyBorder="1" applyAlignment="1" applyProtection="1">
      <alignment horizontal="center" vertical="center" wrapText="1"/>
      <protection locked="0"/>
    </xf>
    <xf numFmtId="0" fontId="25" fillId="5" borderId="31" xfId="0" applyFont="1" applyFill="1" applyBorder="1" applyAlignment="1" applyProtection="1">
      <alignment horizontal="center" vertical="center" wrapText="1"/>
      <protection locked="0"/>
    </xf>
    <xf numFmtId="0" fontId="25" fillId="5" borderId="13" xfId="0" applyFont="1" applyFill="1" applyBorder="1" applyAlignment="1" applyProtection="1">
      <alignment horizontal="center" vertical="center" wrapText="1"/>
      <protection locked="0"/>
    </xf>
    <xf numFmtId="3" fontId="13" fillId="16" borderId="16" xfId="0" applyNumberFormat="1" applyFont="1" applyFill="1" applyBorder="1" applyAlignment="1" applyProtection="1">
      <alignment horizontal="center" vertical="center" wrapText="1"/>
      <protection locked="0"/>
    </xf>
    <xf numFmtId="3" fontId="13" fillId="16" borderId="17" xfId="0" applyNumberFormat="1" applyFont="1" applyFill="1" applyBorder="1" applyAlignment="1" applyProtection="1">
      <alignment horizontal="center" vertical="center" wrapText="1"/>
      <protection locked="0"/>
    </xf>
    <xf numFmtId="3" fontId="28" fillId="17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5" fillId="6" borderId="0" xfId="0" applyFont="1" applyFill="1" applyBorder="1" applyAlignment="1" applyProtection="1">
      <alignment horizontal="center" vertical="center" wrapText="1" shrinkToFit="1"/>
      <protection locked="0"/>
    </xf>
    <xf numFmtId="0" fontId="16" fillId="4" borderId="21" xfId="0" applyFont="1" applyFill="1" applyBorder="1" applyAlignment="1" applyProtection="1">
      <alignment horizontal="center" vertical="center" wrapText="1"/>
      <protection locked="0"/>
    </xf>
    <xf numFmtId="0" fontId="16" fillId="4" borderId="22" xfId="0" applyFont="1" applyFill="1" applyBorder="1" applyAlignment="1" applyProtection="1">
      <alignment horizontal="center" vertical="center" wrapText="1"/>
      <protection locked="0"/>
    </xf>
    <xf numFmtId="0" fontId="16" fillId="4" borderId="23" xfId="0" applyFont="1" applyFill="1" applyBorder="1" applyAlignment="1" applyProtection="1">
      <alignment horizontal="center" vertical="center" wrapText="1"/>
      <protection locked="0"/>
    </xf>
    <xf numFmtId="0" fontId="16" fillId="4" borderId="42" xfId="0" applyFont="1" applyFill="1" applyBorder="1" applyAlignment="1" applyProtection="1">
      <alignment horizontal="center" vertical="center" wrapText="1"/>
      <protection locked="0"/>
    </xf>
    <xf numFmtId="0" fontId="28" fillId="5" borderId="7" xfId="0" applyFont="1" applyFill="1" applyBorder="1" applyAlignment="1" applyProtection="1">
      <alignment horizontal="center" vertical="center" wrapText="1"/>
      <protection locked="0"/>
    </xf>
    <xf numFmtId="0" fontId="15" fillId="14" borderId="7" xfId="0" applyFont="1" applyFill="1" applyBorder="1" applyAlignment="1" applyProtection="1">
      <alignment horizontal="center" vertical="center" wrapText="1"/>
      <protection locked="0"/>
    </xf>
    <xf numFmtId="0" fontId="28" fillId="5" borderId="0" xfId="0" applyFont="1" applyFill="1" applyBorder="1" applyAlignment="1" applyProtection="1">
      <alignment horizontal="center" vertical="center" wrapText="1"/>
      <protection locked="0"/>
    </xf>
    <xf numFmtId="3" fontId="27" fillId="10" borderId="16" xfId="0" applyNumberFormat="1" applyFont="1" applyFill="1" applyBorder="1" applyAlignment="1" applyProtection="1">
      <alignment horizontal="center" vertical="center" wrapText="1"/>
      <protection locked="0"/>
    </xf>
    <xf numFmtId="3" fontId="27" fillId="10" borderId="39" xfId="0" applyNumberFormat="1" applyFont="1" applyFill="1" applyBorder="1" applyAlignment="1" applyProtection="1">
      <alignment horizontal="center" vertical="center" wrapText="1"/>
      <protection locked="0"/>
    </xf>
    <xf numFmtId="3" fontId="27" fillId="10" borderId="17" xfId="0" applyNumberFormat="1" applyFont="1" applyFill="1" applyBorder="1" applyAlignment="1" applyProtection="1">
      <alignment horizontal="center" vertical="center" wrapText="1"/>
      <protection locked="0"/>
    </xf>
    <xf numFmtId="3" fontId="27" fillId="10" borderId="40" xfId="0" applyNumberFormat="1" applyFont="1" applyFill="1" applyBorder="1" applyAlignment="1" applyProtection="1">
      <alignment horizontal="center" vertical="center" wrapText="1"/>
      <protection locked="0"/>
    </xf>
    <xf numFmtId="3" fontId="27" fillId="7" borderId="2" xfId="0" applyNumberFormat="1" applyFont="1" applyFill="1" applyBorder="1" applyAlignment="1" applyProtection="1">
      <alignment horizontal="center" vertical="center" wrapText="1"/>
      <protection locked="0"/>
    </xf>
    <xf numFmtId="3" fontId="27" fillId="10" borderId="2" xfId="0" applyNumberFormat="1" applyFont="1" applyFill="1" applyBorder="1" applyAlignment="1" applyProtection="1">
      <alignment horizontal="center" vertical="center" wrapText="1"/>
      <protection locked="0"/>
    </xf>
    <xf numFmtId="3" fontId="27" fillId="11" borderId="16" xfId="0" applyNumberFormat="1" applyFont="1" applyFill="1" applyBorder="1" applyAlignment="1" applyProtection="1">
      <alignment horizontal="center" vertical="center" wrapText="1"/>
      <protection locked="0"/>
    </xf>
    <xf numFmtId="3" fontId="27" fillId="11" borderId="2" xfId="0" applyNumberFormat="1" applyFont="1" applyFill="1" applyBorder="1" applyAlignment="1" applyProtection="1">
      <alignment horizontal="center" vertical="center" wrapText="1"/>
      <protection locked="0"/>
    </xf>
    <xf numFmtId="3" fontId="27" fillId="11" borderId="39" xfId="0" applyNumberFormat="1" applyFont="1" applyFill="1" applyBorder="1" applyAlignment="1" applyProtection="1">
      <alignment horizontal="center" vertical="center" wrapText="1"/>
      <protection locked="0"/>
    </xf>
    <xf numFmtId="3" fontId="27" fillId="15" borderId="3" xfId="0" applyNumberFormat="1" applyFont="1" applyFill="1" applyBorder="1" applyAlignment="1" applyProtection="1">
      <alignment horizontal="center" vertical="center" wrapText="1"/>
      <protection locked="0"/>
    </xf>
    <xf numFmtId="3" fontId="27" fillId="7" borderId="5" xfId="0" applyNumberFormat="1" applyFont="1" applyFill="1" applyBorder="1" applyAlignment="1" applyProtection="1">
      <alignment horizontal="center" vertical="center" wrapText="1"/>
      <protection locked="0"/>
    </xf>
    <xf numFmtId="3" fontId="27" fillId="10" borderId="5" xfId="0" applyNumberFormat="1" applyFont="1" applyFill="1" applyBorder="1" applyAlignment="1" applyProtection="1">
      <alignment horizontal="center" vertical="center" wrapText="1"/>
      <protection locked="0"/>
    </xf>
    <xf numFmtId="3" fontId="27" fillId="11" borderId="17" xfId="0" applyNumberFormat="1" applyFont="1" applyFill="1" applyBorder="1" applyAlignment="1" applyProtection="1">
      <alignment horizontal="center" vertical="center" wrapText="1"/>
      <protection locked="0"/>
    </xf>
    <xf numFmtId="3" fontId="27" fillId="11" borderId="5" xfId="0" applyNumberFormat="1" applyFont="1" applyFill="1" applyBorder="1" applyAlignment="1" applyProtection="1">
      <alignment horizontal="center" vertical="center" wrapText="1"/>
      <protection locked="0"/>
    </xf>
    <xf numFmtId="3" fontId="27" fillId="11" borderId="40" xfId="0" applyNumberFormat="1" applyFont="1" applyFill="1" applyBorder="1" applyAlignment="1" applyProtection="1">
      <alignment horizontal="center" vertical="center" wrapText="1"/>
      <protection locked="0"/>
    </xf>
    <xf numFmtId="3" fontId="27" fillId="15" borderId="5" xfId="0" applyNumberFormat="1" applyFont="1" applyFill="1" applyBorder="1" applyAlignment="1" applyProtection="1">
      <alignment horizontal="center" vertical="center" wrapText="1"/>
      <protection locked="0"/>
    </xf>
    <xf numFmtId="0" fontId="16" fillId="9" borderId="24" xfId="0" applyFont="1" applyFill="1" applyBorder="1" applyAlignment="1" applyProtection="1">
      <alignment horizontal="center" vertical="center" wrapText="1" shrinkToFit="1"/>
      <protection locked="0"/>
    </xf>
    <xf numFmtId="0" fontId="28" fillId="17" borderId="10" xfId="0" applyFont="1" applyFill="1" applyBorder="1" applyAlignment="1" applyProtection="1">
      <alignment horizontal="center" vertical="center" wrapText="1"/>
      <protection locked="0"/>
    </xf>
    <xf numFmtId="164" fontId="28" fillId="17" borderId="7" xfId="0" applyNumberFormat="1" applyFont="1" applyFill="1" applyBorder="1" applyAlignment="1">
      <alignment horizontal="center" vertical="center" wrapText="1"/>
    </xf>
    <xf numFmtId="164" fontId="28" fillId="18" borderId="4" xfId="0" applyNumberFormat="1" applyFont="1" applyFill="1" applyBorder="1" applyAlignment="1" applyProtection="1">
      <alignment horizontal="justify" vertical="center" wrapText="1"/>
    </xf>
    <xf numFmtId="164" fontId="28" fillId="18" borderId="7" xfId="0" applyNumberFormat="1" applyFont="1" applyFill="1" applyBorder="1" applyAlignment="1" applyProtection="1">
      <alignment horizontal="justify" vertical="center" wrapText="1"/>
    </xf>
    <xf numFmtId="0" fontId="30" fillId="17" borderId="0" xfId="0" applyFont="1" applyFill="1" applyAlignment="1">
      <alignment horizontal="center" vertical="center" wrapText="1"/>
    </xf>
    <xf numFmtId="3" fontId="29" fillId="0" borderId="0" xfId="0" applyNumberFormat="1" applyFont="1" applyAlignment="1" applyProtection="1">
      <alignment vertical="center"/>
      <protection locked="0"/>
    </xf>
    <xf numFmtId="3" fontId="28" fillId="17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9" borderId="10" xfId="0" applyFont="1" applyFill="1" applyBorder="1" applyAlignment="1" applyProtection="1">
      <alignment horizontal="center" vertical="center"/>
      <protection locked="0"/>
    </xf>
    <xf numFmtId="0" fontId="24" fillId="0" borderId="3" xfId="0" applyFont="1" applyFill="1" applyBorder="1" applyAlignment="1" applyProtection="1">
      <alignment horizontal="justify" vertical="center" wrapText="1"/>
      <protection locked="0"/>
    </xf>
    <xf numFmtId="0" fontId="24" fillId="0" borderId="6" xfId="0" applyFont="1" applyFill="1" applyBorder="1" applyAlignment="1" applyProtection="1">
      <alignment horizontal="justify" vertical="center" wrapText="1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24" fillId="0" borderId="19" xfId="0" applyFont="1" applyFill="1" applyBorder="1" applyAlignment="1" applyProtection="1">
      <alignment horizontal="justify" vertical="center" wrapText="1"/>
      <protection locked="0"/>
    </xf>
    <xf numFmtId="10" fontId="21" fillId="12" borderId="43" xfId="1" applyNumberFormat="1" applyFont="1" applyFill="1" applyBorder="1" applyAlignment="1">
      <alignment horizontal="center" vertical="center" wrapText="1"/>
    </xf>
    <xf numFmtId="164" fontId="14" fillId="3" borderId="4" xfId="0" applyNumberFormat="1" applyFont="1" applyFill="1" applyBorder="1" applyAlignment="1" applyProtection="1">
      <alignment horizontal="center" vertical="center" wrapText="1"/>
    </xf>
    <xf numFmtId="164" fontId="14" fillId="3" borderId="7" xfId="0" applyNumberFormat="1" applyFont="1" applyFill="1" applyBorder="1" applyAlignment="1" applyProtection="1">
      <alignment horizontal="center" vertical="center" wrapText="1"/>
    </xf>
    <xf numFmtId="0" fontId="10" fillId="2" borderId="33" xfId="0" applyFont="1" applyFill="1" applyBorder="1" applyAlignment="1" applyProtection="1">
      <alignment horizontal="center" vertical="center" wrapText="1"/>
      <protection locked="0"/>
    </xf>
    <xf numFmtId="0" fontId="10" fillId="2" borderId="10" xfId="0" applyFont="1" applyFill="1" applyBorder="1" applyAlignment="1" applyProtection="1">
      <alignment horizontal="center" vertical="center" wrapText="1"/>
      <protection locked="0"/>
    </xf>
    <xf numFmtId="0" fontId="10" fillId="2" borderId="34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27" xfId="0" applyFont="1" applyFill="1" applyBorder="1" applyAlignment="1" applyProtection="1">
      <alignment horizontal="center" vertical="center" wrapText="1"/>
      <protection locked="0"/>
    </xf>
    <xf numFmtId="0" fontId="10" fillId="2" borderId="28" xfId="0" applyFont="1" applyFill="1" applyBorder="1" applyAlignment="1" applyProtection="1">
      <alignment horizontal="center" vertical="center" wrapText="1"/>
      <protection locked="0"/>
    </xf>
    <xf numFmtId="164" fontId="11" fillId="13" borderId="4" xfId="0" applyNumberFormat="1" applyFont="1" applyFill="1" applyBorder="1" applyAlignment="1" applyProtection="1">
      <alignment horizontal="justify" vertical="center" wrapText="1"/>
    </xf>
    <xf numFmtId="164" fontId="11" fillId="13" borderId="7" xfId="0" applyNumberFormat="1" applyFont="1" applyFill="1" applyBorder="1" applyAlignment="1" applyProtection="1">
      <alignment horizontal="justify" vertical="center" wrapText="1"/>
    </xf>
    <xf numFmtId="164" fontId="11" fillId="13" borderId="11" xfId="0" applyNumberFormat="1" applyFont="1" applyFill="1" applyBorder="1" applyAlignment="1" applyProtection="1">
      <alignment horizontal="justify" vertical="center" wrapText="1"/>
    </xf>
    <xf numFmtId="164" fontId="11" fillId="13" borderId="14" xfId="0" applyNumberFormat="1" applyFont="1" applyFill="1" applyBorder="1" applyAlignment="1" applyProtection="1">
      <alignment horizontal="justify" vertical="center" wrapText="1"/>
    </xf>
    <xf numFmtId="10" fontId="16" fillId="12" borderId="43" xfId="1" applyNumberFormat="1" applyFont="1" applyFill="1" applyBorder="1" applyAlignment="1">
      <alignment horizontal="center" vertical="center" wrapText="1"/>
    </xf>
    <xf numFmtId="165" fontId="14" fillId="3" borderId="4" xfId="0" applyNumberFormat="1" applyFont="1" applyFill="1" applyBorder="1" applyAlignment="1" applyProtection="1">
      <alignment horizontal="center" vertical="center" wrapText="1"/>
      <protection hidden="1"/>
    </xf>
    <xf numFmtId="165" fontId="14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22" fillId="4" borderId="35" xfId="0" applyFont="1" applyFill="1" applyBorder="1" applyAlignment="1" applyProtection="1">
      <alignment horizontal="center" vertical="center" wrapText="1"/>
      <protection locked="0"/>
    </xf>
    <xf numFmtId="0" fontId="22" fillId="4" borderId="32" xfId="0" applyFont="1" applyFill="1" applyBorder="1" applyAlignment="1" applyProtection="1">
      <alignment horizontal="center" vertical="center" wrapText="1"/>
      <protection locked="0"/>
    </xf>
    <xf numFmtId="0" fontId="22" fillId="4" borderId="36" xfId="0" applyFont="1" applyFill="1" applyBorder="1" applyAlignment="1" applyProtection="1">
      <alignment horizontal="center" vertical="center" wrapText="1"/>
      <protection locked="0"/>
    </xf>
    <xf numFmtId="0" fontId="22" fillId="9" borderId="33" xfId="0" applyFont="1" applyFill="1" applyBorder="1" applyAlignment="1" applyProtection="1">
      <alignment horizontal="center" vertical="center"/>
      <protection locked="0"/>
    </xf>
    <xf numFmtId="0" fontId="22" fillId="9" borderId="10" xfId="0" applyFont="1" applyFill="1" applyBorder="1" applyAlignment="1" applyProtection="1">
      <alignment horizontal="center" vertical="center"/>
      <protection locked="0"/>
    </xf>
    <xf numFmtId="10" fontId="22" fillId="7" borderId="33" xfId="0" applyNumberFormat="1" applyFont="1" applyFill="1" applyBorder="1" applyAlignment="1">
      <alignment horizontal="center" vertical="center"/>
    </xf>
    <xf numFmtId="10" fontId="22" fillId="7" borderId="34" xfId="0" applyNumberFormat="1" applyFont="1" applyFill="1" applyBorder="1" applyAlignment="1">
      <alignment horizontal="center" vertical="center"/>
    </xf>
    <xf numFmtId="10" fontId="22" fillId="7" borderId="8" xfId="0" applyNumberFormat="1" applyFont="1" applyFill="1" applyBorder="1" applyAlignment="1">
      <alignment horizontal="center" vertical="center"/>
    </xf>
    <xf numFmtId="10" fontId="22" fillId="7" borderId="12" xfId="0" applyNumberFormat="1" applyFont="1" applyFill="1" applyBorder="1" applyAlignment="1">
      <alignment horizontal="center" vertical="center"/>
    </xf>
    <xf numFmtId="0" fontId="23" fillId="5" borderId="8" xfId="0" applyFont="1" applyFill="1" applyBorder="1" applyAlignment="1" applyProtection="1">
      <alignment horizontal="center" vertical="center" wrapText="1"/>
      <protection locked="0"/>
    </xf>
    <xf numFmtId="0" fontId="23" fillId="5" borderId="12" xfId="0" applyFont="1" applyFill="1" applyBorder="1" applyAlignment="1" applyProtection="1">
      <alignment horizontal="center" vertical="center" wrapText="1"/>
      <protection locked="0"/>
    </xf>
    <xf numFmtId="0" fontId="23" fillId="5" borderId="27" xfId="0" applyFont="1" applyFill="1" applyBorder="1" applyAlignment="1" applyProtection="1">
      <alignment horizontal="center" vertical="center" wrapText="1"/>
      <protection locked="0"/>
    </xf>
    <xf numFmtId="0" fontId="23" fillId="5" borderId="28" xfId="0" applyFont="1" applyFill="1" applyBorder="1" applyAlignment="1" applyProtection="1">
      <alignment horizontal="center" vertical="center" wrapText="1"/>
      <protection locked="0"/>
    </xf>
    <xf numFmtId="0" fontId="23" fillId="8" borderId="35" xfId="0" applyFont="1" applyFill="1" applyBorder="1" applyAlignment="1" applyProtection="1">
      <alignment horizontal="center" vertical="center"/>
      <protection locked="0"/>
    </xf>
    <xf numFmtId="0" fontId="23" fillId="8" borderId="32" xfId="0" applyFont="1" applyFill="1" applyBorder="1" applyAlignment="1" applyProtection="1">
      <alignment horizontal="center" vertical="center"/>
      <protection locked="0"/>
    </xf>
    <xf numFmtId="0" fontId="23" fillId="8" borderId="36" xfId="0" applyFont="1" applyFill="1" applyBorder="1" applyAlignment="1" applyProtection="1">
      <alignment horizontal="center" vertical="center"/>
      <protection locked="0"/>
    </xf>
    <xf numFmtId="0" fontId="22" fillId="4" borderId="8" xfId="0" applyFont="1" applyFill="1" applyBorder="1" applyAlignment="1" applyProtection="1">
      <alignment horizontal="center" vertical="center" wrapText="1"/>
      <protection locked="0"/>
    </xf>
    <xf numFmtId="0" fontId="22" fillId="4" borderId="15" xfId="0" applyFont="1" applyFill="1" applyBorder="1" applyAlignment="1" applyProtection="1">
      <alignment horizontal="center" vertical="center" wrapText="1"/>
      <protection locked="0"/>
    </xf>
    <xf numFmtId="0" fontId="22" fillId="4" borderId="12" xfId="0" applyFont="1" applyFill="1" applyBorder="1" applyAlignment="1" applyProtection="1">
      <alignment horizontal="center" vertical="center" wrapText="1"/>
      <protection locked="0"/>
    </xf>
    <xf numFmtId="0" fontId="22" fillId="4" borderId="33" xfId="0" applyFont="1" applyFill="1" applyBorder="1" applyAlignment="1" applyProtection="1">
      <alignment horizontal="center" vertical="center" wrapText="1"/>
      <protection locked="0"/>
    </xf>
    <xf numFmtId="0" fontId="22" fillId="4" borderId="10" xfId="0" applyFont="1" applyFill="1" applyBorder="1" applyAlignment="1" applyProtection="1">
      <alignment horizontal="center" vertical="center" wrapText="1"/>
      <protection locked="0"/>
    </xf>
    <xf numFmtId="0" fontId="22" fillId="4" borderId="27" xfId="0" applyFont="1" applyFill="1" applyBorder="1" applyAlignment="1" applyProtection="1">
      <alignment horizontal="center" vertical="center" wrapText="1"/>
      <protection locked="0"/>
    </xf>
    <xf numFmtId="0" fontId="22" fillId="4" borderId="34" xfId="0" applyFont="1" applyFill="1" applyBorder="1" applyAlignment="1" applyProtection="1">
      <alignment horizontal="center" vertical="center" wrapText="1"/>
      <protection locked="0"/>
    </xf>
    <xf numFmtId="0" fontId="22" fillId="4" borderId="1" xfId="0" applyFont="1" applyFill="1" applyBorder="1" applyAlignment="1" applyProtection="1">
      <alignment horizontal="center" vertical="center" wrapText="1"/>
      <protection locked="0"/>
    </xf>
    <xf numFmtId="0" fontId="22" fillId="4" borderId="28" xfId="0" applyFont="1" applyFill="1" applyBorder="1" applyAlignment="1" applyProtection="1">
      <alignment horizontal="center" vertical="center" wrapText="1"/>
      <protection locked="0"/>
    </xf>
    <xf numFmtId="0" fontId="16" fillId="14" borderId="35" xfId="0" applyFont="1" applyFill="1" applyBorder="1" applyAlignment="1" applyProtection="1">
      <alignment horizontal="center" vertical="center" wrapText="1"/>
      <protection locked="0"/>
    </xf>
    <xf numFmtId="0" fontId="16" fillId="14" borderId="32" xfId="0" applyFont="1" applyFill="1" applyBorder="1" applyAlignment="1" applyProtection="1">
      <alignment horizontal="center" vertical="center" wrapText="1"/>
      <protection locked="0"/>
    </xf>
    <xf numFmtId="0" fontId="16" fillId="14" borderId="31" xfId="0" applyFont="1" applyFill="1" applyBorder="1" applyAlignment="1" applyProtection="1">
      <alignment horizontal="center" vertical="center" wrapText="1"/>
      <protection locked="0"/>
    </xf>
    <xf numFmtId="0" fontId="22" fillId="9" borderId="27" xfId="0" applyFont="1" applyFill="1" applyBorder="1" applyAlignment="1" applyProtection="1">
      <alignment horizontal="center" vertical="center"/>
      <protection locked="0"/>
    </xf>
    <xf numFmtId="0" fontId="23" fillId="8" borderId="33" xfId="0" applyFont="1" applyFill="1" applyBorder="1" applyAlignment="1" applyProtection="1">
      <alignment horizontal="center" vertical="center"/>
      <protection locked="0"/>
    </xf>
    <xf numFmtId="0" fontId="23" fillId="8" borderId="10" xfId="0" applyFont="1" applyFill="1" applyBorder="1" applyAlignment="1" applyProtection="1">
      <alignment horizontal="center" vertical="center"/>
      <protection locked="0"/>
    </xf>
    <xf numFmtId="0" fontId="23" fillId="8" borderId="27" xfId="0" applyFont="1" applyFill="1" applyBorder="1" applyAlignment="1" applyProtection="1">
      <alignment horizontal="center" vertical="center"/>
      <protection locked="0"/>
    </xf>
    <xf numFmtId="0" fontId="16" fillId="9" borderId="34" xfId="0" applyFont="1" applyFill="1" applyBorder="1" applyAlignment="1" applyProtection="1">
      <alignment horizontal="center" vertical="center"/>
      <protection locked="0"/>
    </xf>
    <xf numFmtId="0" fontId="16" fillId="9" borderId="1" xfId="0" applyFont="1" applyFill="1" applyBorder="1" applyAlignment="1" applyProtection="1">
      <alignment horizontal="center" vertical="center"/>
      <protection locked="0"/>
    </xf>
    <xf numFmtId="0" fontId="15" fillId="8" borderId="32" xfId="0" applyFont="1" applyFill="1" applyBorder="1" applyAlignment="1" applyProtection="1">
      <alignment horizontal="center" vertical="center"/>
      <protection locked="0"/>
    </xf>
    <xf numFmtId="0" fontId="15" fillId="8" borderId="36" xfId="0" applyFont="1" applyFill="1" applyBorder="1" applyAlignment="1" applyProtection="1">
      <alignment horizontal="center" vertical="center"/>
      <protection locked="0"/>
    </xf>
    <xf numFmtId="0" fontId="15" fillId="5" borderId="31" xfId="0" applyFont="1" applyFill="1" applyBorder="1" applyAlignment="1" applyProtection="1">
      <alignment horizontal="center" vertical="center" wrapText="1"/>
      <protection locked="0"/>
    </xf>
    <xf numFmtId="0" fontId="15" fillId="5" borderId="32" xfId="0" applyFont="1" applyFill="1" applyBorder="1" applyAlignment="1" applyProtection="1">
      <alignment horizontal="center" vertical="center" wrapText="1"/>
      <protection locked="0"/>
    </xf>
    <xf numFmtId="0" fontId="22" fillId="4" borderId="41" xfId="0" applyFont="1" applyFill="1" applyBorder="1" applyAlignment="1" applyProtection="1">
      <alignment horizontal="center" vertical="center" wrapText="1"/>
      <protection locked="0"/>
    </xf>
    <xf numFmtId="164" fontId="29" fillId="11" borderId="25" xfId="1" applyNumberFormat="1" applyFont="1" applyFill="1" applyBorder="1" applyAlignment="1" applyProtection="1">
      <alignment horizontal="center" vertical="center" wrapText="1"/>
      <protection locked="0"/>
    </xf>
    <xf numFmtId="164" fontId="29" fillId="11" borderId="10" xfId="1" applyNumberFormat="1" applyFont="1" applyFill="1" applyBorder="1" applyAlignment="1" applyProtection="1">
      <alignment horizontal="center" vertical="center" wrapText="1"/>
      <protection locked="0"/>
    </xf>
    <xf numFmtId="164" fontId="29" fillId="11" borderId="29" xfId="1" applyNumberFormat="1" applyFont="1" applyFill="1" applyBorder="1" applyAlignment="1" applyProtection="1">
      <alignment horizontal="center" vertical="center" wrapText="1"/>
      <protection locked="0"/>
    </xf>
    <xf numFmtId="164" fontId="29" fillId="11" borderId="26" xfId="1" applyNumberFormat="1" applyFont="1" applyFill="1" applyBorder="1" applyAlignment="1" applyProtection="1">
      <alignment horizontal="center" vertical="center" wrapText="1"/>
      <protection locked="0"/>
    </xf>
    <xf numFmtId="164" fontId="29" fillId="11" borderId="1" xfId="1" applyNumberFormat="1" applyFont="1" applyFill="1" applyBorder="1" applyAlignment="1" applyProtection="1">
      <alignment horizontal="center" vertical="center" wrapText="1"/>
      <protection locked="0"/>
    </xf>
    <xf numFmtId="164" fontId="29" fillId="11" borderId="30" xfId="1" applyNumberFormat="1" applyFont="1" applyFill="1" applyBorder="1" applyAlignment="1" applyProtection="1">
      <alignment horizontal="center" vertical="center" wrapText="1"/>
      <protection locked="0"/>
    </xf>
    <xf numFmtId="164" fontId="29" fillId="0" borderId="10" xfId="1" applyNumberFormat="1" applyFont="1" applyFill="1" applyBorder="1" applyAlignment="1" applyProtection="1">
      <alignment horizontal="center" vertical="center" wrapText="1"/>
      <protection locked="0"/>
    </xf>
    <xf numFmtId="164" fontId="29" fillId="0" borderId="29" xfId="1" applyNumberFormat="1" applyFont="1" applyFill="1" applyBorder="1" applyAlignment="1" applyProtection="1">
      <alignment horizontal="center" vertical="center" wrapText="1"/>
      <protection locked="0"/>
    </xf>
    <xf numFmtId="164" fontId="29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29" fillId="0" borderId="30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24" fillId="0" borderId="3" xfId="0" applyFont="1" applyFill="1" applyBorder="1" applyAlignment="1" applyProtection="1">
      <alignment horizontal="justify" vertical="center" wrapText="1"/>
      <protection locked="0"/>
    </xf>
    <xf numFmtId="0" fontId="24" fillId="0" borderId="6" xfId="0" applyFont="1" applyFill="1" applyBorder="1" applyAlignment="1" applyProtection="1">
      <alignment horizontal="justify" vertical="center" wrapText="1"/>
      <protection locked="0"/>
    </xf>
    <xf numFmtId="0" fontId="16" fillId="7" borderId="0" xfId="0" applyFont="1" applyFill="1" applyAlignment="1" applyProtection="1">
      <alignment horizontal="left" vertical="center"/>
      <protection locked="0"/>
    </xf>
    <xf numFmtId="10" fontId="28" fillId="3" borderId="25" xfId="0" applyNumberFormat="1" applyFont="1" applyFill="1" applyBorder="1" applyAlignment="1" applyProtection="1">
      <alignment horizontal="center" vertical="center" wrapText="1"/>
    </xf>
    <xf numFmtId="10" fontId="28" fillId="3" borderId="26" xfId="0" applyNumberFormat="1" applyFont="1" applyFill="1" applyBorder="1" applyAlignment="1" applyProtection="1">
      <alignment horizontal="center" vertical="center" wrapText="1"/>
    </xf>
    <xf numFmtId="0" fontId="24" fillId="0" borderId="9" xfId="0" applyFont="1" applyFill="1" applyBorder="1" applyAlignment="1" applyProtection="1">
      <alignment horizontal="justify" vertical="center" wrapText="1"/>
      <protection locked="0"/>
    </xf>
    <xf numFmtId="0" fontId="24" fillId="0" borderId="13" xfId="0" applyFont="1" applyFill="1" applyBorder="1" applyAlignment="1" applyProtection="1">
      <alignment horizontal="justify" vertical="center" wrapText="1"/>
      <protection locked="0"/>
    </xf>
    <xf numFmtId="10" fontId="24" fillId="0" borderId="38" xfId="1" applyNumberFormat="1" applyFont="1" applyFill="1" applyBorder="1" applyAlignment="1" applyProtection="1">
      <alignment horizontal="center" vertical="center" wrapText="1"/>
      <protection locked="0"/>
    </xf>
    <xf numFmtId="10" fontId="24" fillId="0" borderId="18" xfId="1" applyNumberFormat="1" applyFont="1" applyFill="1" applyBorder="1" applyAlignment="1" applyProtection="1">
      <alignment horizontal="center" vertical="center" wrapText="1"/>
      <protection locked="0"/>
    </xf>
    <xf numFmtId="3" fontId="27" fillId="11" borderId="35" xfId="0" applyNumberFormat="1" applyFont="1" applyFill="1" applyBorder="1" applyAlignment="1" applyProtection="1">
      <alignment horizontal="center" vertical="center" wrapText="1"/>
      <protection locked="0"/>
    </xf>
    <xf numFmtId="3" fontId="27" fillId="11" borderId="32" xfId="0" applyNumberFormat="1" applyFont="1" applyFill="1" applyBorder="1" applyAlignment="1" applyProtection="1">
      <alignment horizontal="center" vertical="center" wrapText="1"/>
      <protection locked="0"/>
    </xf>
    <xf numFmtId="3" fontId="27" fillId="11" borderId="36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33" xfId="1" applyNumberFormat="1" applyFont="1" applyFill="1" applyBorder="1" applyAlignment="1" applyProtection="1">
      <alignment horizontal="center" vertical="center" wrapText="1"/>
      <protection locked="0"/>
    </xf>
    <xf numFmtId="164" fontId="29" fillId="0" borderId="34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24" fillId="0" borderId="19" xfId="0" applyFont="1" applyFill="1" applyBorder="1" applyAlignment="1" applyProtection="1">
      <alignment horizontal="justify" vertical="center" wrapText="1"/>
      <protection locked="0"/>
    </xf>
    <xf numFmtId="0" fontId="24" fillId="0" borderId="20" xfId="0" applyFont="1" applyFill="1" applyBorder="1" applyAlignment="1" applyProtection="1">
      <alignment horizontal="justify" vertical="center" wrapText="1"/>
      <protection locked="0"/>
    </xf>
    <xf numFmtId="164" fontId="24" fillId="0" borderId="37" xfId="1" applyNumberFormat="1" applyFont="1" applyFill="1" applyBorder="1" applyAlignment="1" applyProtection="1">
      <alignment horizontal="center" vertical="center" wrapText="1"/>
      <protection locked="0"/>
    </xf>
    <xf numFmtId="164" fontId="24" fillId="0" borderId="18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8" xfId="0" applyFont="1" applyFill="1" applyBorder="1" applyAlignment="1" applyProtection="1">
      <alignment horizontal="center" vertical="center" wrapText="1"/>
      <protection locked="0"/>
    </xf>
    <xf numFmtId="0" fontId="17" fillId="0" borderId="15" xfId="0" applyFont="1" applyFill="1" applyBorder="1" applyAlignment="1" applyProtection="1">
      <alignment horizontal="center" vertical="center" wrapText="1"/>
      <protection locked="0"/>
    </xf>
    <xf numFmtId="0" fontId="18" fillId="4" borderId="15" xfId="0" applyFont="1" applyFill="1" applyBorder="1" applyAlignment="1" applyProtection="1">
      <alignment horizontal="center" vertical="center" wrapText="1"/>
      <protection locked="0"/>
    </xf>
    <xf numFmtId="0" fontId="18" fillId="4" borderId="12" xfId="0" applyFont="1" applyFill="1" applyBorder="1" applyAlignment="1" applyProtection="1">
      <alignment horizontal="center" vertical="center" wrapText="1"/>
      <protection locked="0"/>
    </xf>
    <xf numFmtId="0" fontId="18" fillId="4" borderId="8" xfId="0" applyFont="1" applyFill="1" applyBorder="1" applyAlignment="1" applyProtection="1">
      <alignment horizontal="center" vertical="center" wrapText="1"/>
      <protection locked="0"/>
    </xf>
    <xf numFmtId="0" fontId="17" fillId="0" borderId="12" xfId="0" applyFont="1" applyFill="1" applyBorder="1" applyAlignment="1" applyProtection="1">
      <alignment horizontal="center" vertical="center" wrapText="1"/>
      <protection locked="0"/>
    </xf>
    <xf numFmtId="0" fontId="15" fillId="6" borderId="24" xfId="0" applyFont="1" applyFill="1" applyBorder="1" applyAlignment="1" applyProtection="1">
      <alignment horizontal="center" vertical="center"/>
      <protection locked="0"/>
    </xf>
    <xf numFmtId="164" fontId="29" fillId="0" borderId="25" xfId="1" applyNumberFormat="1" applyFont="1" applyFill="1" applyBorder="1" applyAlignment="1" applyProtection="1">
      <alignment horizontal="center" vertical="center" wrapText="1"/>
      <protection locked="0"/>
    </xf>
    <xf numFmtId="164" fontId="29" fillId="0" borderId="26" xfId="1" applyNumberFormat="1" applyFont="1" applyFill="1" applyBorder="1" applyAlignment="1" applyProtection="1">
      <alignment horizontal="center" vertical="center" wrapText="1"/>
      <protection locked="0"/>
    </xf>
    <xf numFmtId="10" fontId="28" fillId="3" borderId="4" xfId="0" applyNumberFormat="1" applyFont="1" applyFill="1" applyBorder="1" applyAlignment="1" applyProtection="1">
      <alignment horizontal="center" vertical="center" wrapText="1"/>
    </xf>
    <xf numFmtId="10" fontId="28" fillId="3" borderId="7" xfId="0" applyNumberFormat="1" applyFont="1" applyFill="1" applyBorder="1" applyAlignment="1" applyProtection="1">
      <alignment horizontal="center" vertical="center" wrapText="1"/>
    </xf>
    <xf numFmtId="3" fontId="27" fillId="11" borderId="4" xfId="0" applyNumberFormat="1" applyFont="1" applyFill="1" applyBorder="1" applyAlignment="1" applyProtection="1">
      <alignment horizontal="center" vertical="center" wrapText="1"/>
      <protection locked="0"/>
    </xf>
    <xf numFmtId="3" fontId="27" fillId="11" borderId="7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8" xfId="0" applyFont="1" applyFill="1" applyBorder="1" applyAlignment="1" applyProtection="1">
      <alignment horizontal="justify" vertical="center" wrapText="1"/>
      <protection locked="0"/>
    </xf>
    <xf numFmtId="0" fontId="24" fillId="0" borderId="16" xfId="0" applyFont="1" applyFill="1" applyBorder="1" applyAlignment="1" applyProtection="1">
      <alignment horizontal="justify" vertical="center" wrapText="1"/>
      <protection locked="0"/>
    </xf>
    <xf numFmtId="0" fontId="24" fillId="0" borderId="17" xfId="0" applyFont="1" applyFill="1" applyBorder="1" applyAlignment="1" applyProtection="1">
      <alignment horizontal="justify" vertical="center" wrapText="1"/>
      <protection locked="0"/>
    </xf>
    <xf numFmtId="0" fontId="26" fillId="6" borderId="1" xfId="0" applyFont="1" applyFill="1" applyBorder="1" applyAlignment="1" applyProtection="1">
      <alignment horizontal="center" vertical="center" wrapText="1" shrinkToFit="1"/>
      <protection locked="0"/>
    </xf>
    <xf numFmtId="3" fontId="27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40" xfId="0" applyNumberFormat="1" applyFont="1" applyFill="1" applyBorder="1" applyAlignment="1" applyProtection="1">
      <alignment horizontal="center" vertical="center" wrapText="1"/>
      <protection locked="0"/>
    </xf>
    <xf numFmtId="3" fontId="27" fillId="10" borderId="33" xfId="0" applyNumberFormat="1" applyFont="1" applyFill="1" applyBorder="1" applyAlignment="1" applyProtection="1">
      <alignment horizontal="justify" vertical="center" wrapText="1"/>
      <protection locked="0"/>
    </xf>
    <xf numFmtId="3" fontId="27" fillId="10" borderId="10" xfId="0" applyNumberFormat="1" applyFont="1" applyFill="1" applyBorder="1" applyAlignment="1" applyProtection="1">
      <alignment horizontal="justify" vertical="center" wrapText="1"/>
      <protection locked="0"/>
    </xf>
    <xf numFmtId="3" fontId="27" fillId="10" borderId="27" xfId="0" applyNumberFormat="1" applyFont="1" applyFill="1" applyBorder="1" applyAlignment="1" applyProtection="1">
      <alignment horizontal="justify" vertical="center" wrapText="1"/>
      <protection locked="0"/>
    </xf>
    <xf numFmtId="3" fontId="27" fillId="10" borderId="34" xfId="0" applyNumberFormat="1" applyFont="1" applyFill="1" applyBorder="1" applyAlignment="1" applyProtection="1">
      <alignment horizontal="justify" vertical="center" wrapText="1"/>
      <protection locked="0"/>
    </xf>
    <xf numFmtId="3" fontId="27" fillId="10" borderId="1" xfId="0" applyNumberFormat="1" applyFont="1" applyFill="1" applyBorder="1" applyAlignment="1" applyProtection="1">
      <alignment horizontal="justify" vertical="center" wrapText="1"/>
      <protection locked="0"/>
    </xf>
    <xf numFmtId="3" fontId="27" fillId="10" borderId="28" xfId="0" applyNumberFormat="1" applyFont="1" applyFill="1" applyBorder="1" applyAlignment="1" applyProtection="1">
      <alignment horizontal="justify" vertical="center" wrapText="1"/>
      <protection locked="0"/>
    </xf>
    <xf numFmtId="3" fontId="27" fillId="10" borderId="25" xfId="0" applyNumberFormat="1" applyFont="1" applyFill="1" applyBorder="1" applyAlignment="1" applyProtection="1">
      <alignment horizontal="justify" vertical="center" wrapText="1"/>
      <protection locked="0"/>
    </xf>
    <xf numFmtId="3" fontId="27" fillId="10" borderId="26" xfId="0" applyNumberFormat="1" applyFont="1" applyFill="1" applyBorder="1" applyAlignment="1" applyProtection="1">
      <alignment horizontal="justify" vertical="center" wrapText="1"/>
      <protection locked="0"/>
    </xf>
  </cellXfs>
  <cellStyles count="6">
    <cellStyle name="Normal" xfId="0" builtinId="0"/>
    <cellStyle name="Normal 2" xfId="5"/>
    <cellStyle name="Normal 3" xfId="2"/>
    <cellStyle name="Normal 3 2" xfId="3"/>
    <cellStyle name="Porcentaje" xfId="1" builtinId="5"/>
    <cellStyle name="Porcentaje 3" xfId="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B5542"/>
      <color rgb="FFA8D4A8"/>
      <color rgb="FFB0DEBE"/>
      <color rgb="FFE7E5E7"/>
      <color rgb="FFFFEB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23812</xdr:rowOff>
    </xdr:from>
    <xdr:to>
      <xdr:col>2</xdr:col>
      <xdr:colOff>2978798</xdr:colOff>
      <xdr:row>2</xdr:row>
      <xdr:rowOff>237799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812"/>
          <a:ext cx="6647438" cy="1142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33"/>
  <sheetViews>
    <sheetView topLeftCell="A14" workbookViewId="0">
      <selection activeCell="B9" sqref="B9"/>
    </sheetView>
  </sheetViews>
  <sheetFormatPr baseColWidth="10" defaultColWidth="11" defaultRowHeight="15.75"/>
  <cols>
    <col min="1" max="1" width="23.125" customWidth="1"/>
  </cols>
  <sheetData>
    <row r="1" spans="1:1">
      <c r="A1" s="2" t="s">
        <v>0</v>
      </c>
    </row>
    <row r="2" spans="1:1">
      <c r="A2" s="1" t="s">
        <v>1</v>
      </c>
    </row>
    <row r="3" spans="1:1">
      <c r="A3" s="1" t="s">
        <v>2</v>
      </c>
    </row>
    <row r="4" spans="1:1">
      <c r="A4" s="1" t="s">
        <v>3</v>
      </c>
    </row>
    <row r="5" spans="1:1">
      <c r="A5" s="1" t="s">
        <v>4</v>
      </c>
    </row>
    <row r="6" spans="1:1">
      <c r="A6" s="1" t="s">
        <v>5</v>
      </c>
    </row>
    <row r="7" spans="1:1">
      <c r="A7" s="1" t="s">
        <v>6</v>
      </c>
    </row>
    <row r="8" spans="1:1">
      <c r="A8" s="1" t="s">
        <v>7</v>
      </c>
    </row>
    <row r="9" spans="1:1">
      <c r="A9" s="1" t="s">
        <v>8</v>
      </c>
    </row>
    <row r="10" spans="1:1">
      <c r="A10" s="1" t="s">
        <v>9</v>
      </c>
    </row>
    <row r="11" spans="1:1">
      <c r="A11" s="1" t="s">
        <v>10</v>
      </c>
    </row>
    <row r="12" spans="1:1">
      <c r="A12" s="1" t="s">
        <v>11</v>
      </c>
    </row>
    <row r="13" spans="1:1">
      <c r="A13" s="1" t="s">
        <v>12</v>
      </c>
    </row>
    <row r="14" spans="1:1">
      <c r="A14" s="1" t="s">
        <v>13</v>
      </c>
    </row>
    <row r="15" spans="1:1">
      <c r="A15" s="1" t="s">
        <v>14</v>
      </c>
    </row>
    <row r="16" spans="1:1">
      <c r="A16" s="1" t="s">
        <v>15</v>
      </c>
    </row>
    <row r="17" spans="1:1">
      <c r="A17" s="1" t="s">
        <v>16</v>
      </c>
    </row>
    <row r="18" spans="1:1">
      <c r="A18" s="1" t="s">
        <v>17</v>
      </c>
    </row>
    <row r="19" spans="1:1">
      <c r="A19" s="1" t="s">
        <v>18</v>
      </c>
    </row>
    <row r="20" spans="1:1">
      <c r="A20" s="1" t="s">
        <v>19</v>
      </c>
    </row>
    <row r="21" spans="1:1">
      <c r="A21" s="1" t="s">
        <v>20</v>
      </c>
    </row>
    <row r="22" spans="1:1">
      <c r="A22" s="1" t="s">
        <v>21</v>
      </c>
    </row>
    <row r="23" spans="1:1">
      <c r="A23" s="1" t="s">
        <v>22</v>
      </c>
    </row>
    <row r="24" spans="1:1">
      <c r="A24" s="1" t="s">
        <v>23</v>
      </c>
    </row>
    <row r="25" spans="1:1">
      <c r="A25" s="1" t="s">
        <v>24</v>
      </c>
    </row>
    <row r="26" spans="1:1">
      <c r="A26" s="1" t="s">
        <v>25</v>
      </c>
    </row>
    <row r="27" spans="1:1">
      <c r="A27" s="1" t="s">
        <v>26</v>
      </c>
    </row>
    <row r="28" spans="1:1">
      <c r="A28" s="1" t="s">
        <v>27</v>
      </c>
    </row>
    <row r="29" spans="1:1">
      <c r="A29" s="1" t="s">
        <v>28</v>
      </c>
    </row>
    <row r="30" spans="1:1">
      <c r="A30" s="1" t="s">
        <v>29</v>
      </c>
    </row>
    <row r="31" spans="1:1">
      <c r="A31" s="1" t="s">
        <v>30</v>
      </c>
    </row>
    <row r="32" spans="1:1">
      <c r="A32" s="1" t="s">
        <v>31</v>
      </c>
    </row>
    <row r="33" spans="1:1">
      <c r="A33" s="1" t="s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CF39"/>
  <sheetViews>
    <sheetView showGridLines="0" tabSelected="1" topLeftCell="E1" zoomScale="28" zoomScaleNormal="28" workbookViewId="0">
      <selection activeCell="AM7" sqref="AM1:BR1048576"/>
    </sheetView>
  </sheetViews>
  <sheetFormatPr baseColWidth="10" defaultColWidth="0" defaultRowHeight="37.5" zeroHeight="1"/>
  <cols>
    <col min="1" max="1" width="38.625" style="6" customWidth="1"/>
    <col min="2" max="2" width="9.5" style="6" customWidth="1"/>
    <col min="3" max="3" width="75.5" style="6" customWidth="1"/>
    <col min="4" max="4" width="92.5" style="6" customWidth="1"/>
    <col min="5" max="5" width="102.625" style="7" customWidth="1"/>
    <col min="6" max="6" width="37.75" style="11" customWidth="1"/>
    <col min="7" max="7" width="23" style="38" customWidth="1"/>
    <col min="8" max="8" width="25.125" style="38" customWidth="1"/>
    <col min="9" max="9" width="23.875" style="38" customWidth="1"/>
    <col min="10" max="10" width="24.25" style="38" customWidth="1"/>
    <col min="11" max="11" width="23" style="38" hidden="1" customWidth="1"/>
    <col min="12" max="12" width="25.125" style="38" hidden="1" customWidth="1"/>
    <col min="13" max="14" width="24.875" style="38" hidden="1" customWidth="1"/>
    <col min="15" max="15" width="31.75" style="38" hidden="1" customWidth="1"/>
    <col min="16" max="18" width="32.625" style="38" hidden="1" customWidth="1"/>
    <col min="19" max="19" width="23" style="38" hidden="1" customWidth="1"/>
    <col min="20" max="20" width="25.125" style="38" hidden="1" customWidth="1"/>
    <col min="21" max="22" width="31.75" style="38" hidden="1" customWidth="1"/>
    <col min="23" max="23" width="26.75" style="38" customWidth="1"/>
    <col min="24" max="24" width="27.125" style="38" customWidth="1"/>
    <col min="25" max="25" width="26.75" style="38" customWidth="1"/>
    <col min="26" max="27" width="27.125" style="38" customWidth="1"/>
    <col min="28" max="31" width="65.125" style="6" hidden="1" customWidth="1"/>
    <col min="32" max="32" width="72.875" style="6" hidden="1" customWidth="1"/>
    <col min="33" max="33" width="9.875" style="6" customWidth="1"/>
    <col min="34" max="37" width="26.75" style="6" hidden="1" customWidth="1"/>
    <col min="38" max="38" width="28.875" style="6" hidden="1" customWidth="1"/>
    <col min="39" max="43" width="26.75" style="6" hidden="1" customWidth="1"/>
    <col min="44" max="47" width="65.125" style="6" hidden="1" customWidth="1"/>
    <col min="48" max="48" width="9.875" style="6" hidden="1" customWidth="1"/>
    <col min="49" max="49" width="28.25" style="6" hidden="1" customWidth="1"/>
    <col min="50" max="50" width="26" style="6" hidden="1" customWidth="1"/>
    <col min="51" max="51" width="28.25" style="6" hidden="1" customWidth="1"/>
    <col min="52" max="52" width="26" style="6" hidden="1" customWidth="1"/>
    <col min="53" max="53" width="32" style="6" hidden="1" customWidth="1"/>
    <col min="54" max="54" width="36.375" style="6" hidden="1" customWidth="1"/>
    <col min="55" max="55" width="26.625" style="6" hidden="1" customWidth="1"/>
    <col min="56" max="56" width="28.25" style="6" hidden="1" customWidth="1"/>
    <col min="57" max="57" width="27.625" style="6" hidden="1" customWidth="1"/>
    <col min="58" max="58" width="32" style="6" hidden="1" customWidth="1"/>
    <col min="59" max="62" width="65.125" style="6" hidden="1" customWidth="1"/>
    <col min="63" max="63" width="9" style="6" hidden="1" customWidth="1"/>
    <col min="64" max="66" width="22.75" style="6" hidden="1" customWidth="1"/>
    <col min="67" max="67" width="28.625" style="6" hidden="1" customWidth="1"/>
    <col min="68" max="69" width="22.75" style="6" hidden="1" customWidth="1"/>
    <col min="70" max="70" width="28" style="6" hidden="1" customWidth="1"/>
    <col min="71" max="71" width="22.75" style="6" hidden="1" customWidth="1"/>
    <col min="72" max="73" width="26.875" style="6" hidden="1" customWidth="1"/>
    <col min="74" max="77" width="65.125" style="6" hidden="1" customWidth="1"/>
    <col min="78" max="78" width="9" style="6" hidden="1" customWidth="1"/>
    <col min="79" max="83" width="0" style="6" hidden="1" customWidth="1"/>
    <col min="84" max="84" width="9" style="6" customWidth="1"/>
    <col min="85" max="16384" width="9" style="6" hidden="1"/>
  </cols>
  <sheetData>
    <row r="1" spans="1:77"/>
    <row r="2" spans="1:77"/>
    <row r="3" spans="1:77"/>
    <row r="4" spans="1:77"/>
    <row r="5" spans="1:77"/>
    <row r="6" spans="1:77" s="4" customFormat="1" ht="56.25" customHeight="1">
      <c r="A6" s="147" t="s">
        <v>33</v>
      </c>
      <c r="B6" s="147"/>
      <c r="C6" s="147"/>
      <c r="D6" s="147"/>
      <c r="E6" s="147"/>
      <c r="F6" s="147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0"/>
      <c r="AE6" s="10"/>
      <c r="AF6" s="10"/>
    </row>
    <row r="7" spans="1:77" s="4" customFormat="1">
      <c r="E7" s="8"/>
      <c r="F7" s="11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</row>
    <row r="8" spans="1:77" s="5" customFormat="1">
      <c r="A8" s="159" t="s">
        <v>34</v>
      </c>
      <c r="B8" s="159"/>
      <c r="C8" s="159"/>
      <c r="D8" s="20" t="s">
        <v>25</v>
      </c>
      <c r="E8" s="9"/>
      <c r="F8" s="12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40"/>
      <c r="X8" s="40"/>
      <c r="Y8" s="40"/>
      <c r="Z8" s="40"/>
      <c r="AA8" s="40"/>
      <c r="AB8" s="3"/>
      <c r="AC8" s="3"/>
      <c r="AD8" s="3"/>
      <c r="AE8" s="3"/>
      <c r="AF8" s="3"/>
    </row>
    <row r="9" spans="1:77" s="5" customFormat="1" ht="152.25" hidden="1" customHeight="1">
      <c r="A9" s="76"/>
      <c r="B9" s="76"/>
      <c r="C9" s="76"/>
      <c r="D9" s="9"/>
      <c r="E9" s="9"/>
      <c r="F9" s="12"/>
      <c r="G9" s="170" t="s">
        <v>35</v>
      </c>
      <c r="H9" s="170"/>
      <c r="I9" s="170"/>
      <c r="J9" s="170"/>
      <c r="K9" s="170"/>
      <c r="L9" s="170"/>
      <c r="M9" s="170"/>
      <c r="N9" s="170"/>
      <c r="O9" s="39"/>
      <c r="P9" s="39"/>
      <c r="Q9" s="39"/>
      <c r="R9" s="39"/>
      <c r="S9" s="39"/>
      <c r="T9" s="39"/>
      <c r="U9" s="39"/>
      <c r="V9" s="39"/>
      <c r="W9" s="40"/>
      <c r="X9" s="40"/>
      <c r="Y9" s="41" t="s">
        <v>35</v>
      </c>
      <c r="Z9" s="40"/>
      <c r="AA9" s="40"/>
      <c r="AB9" s="180" t="s">
        <v>35</v>
      </c>
      <c r="AC9" s="180"/>
      <c r="AD9" s="3"/>
      <c r="AE9" s="3"/>
      <c r="AF9" s="3"/>
    </row>
    <row r="10" spans="1:77" s="23" customFormat="1">
      <c r="A10" s="110" t="s">
        <v>36</v>
      </c>
      <c r="B10" s="110" t="s">
        <v>37</v>
      </c>
      <c r="C10" s="110" t="s">
        <v>38</v>
      </c>
      <c r="D10" s="110" t="s">
        <v>39</v>
      </c>
      <c r="E10" s="110" t="s">
        <v>40</v>
      </c>
      <c r="F10" s="115" t="s">
        <v>41</v>
      </c>
      <c r="G10" s="126" t="s">
        <v>42</v>
      </c>
      <c r="H10" s="127"/>
      <c r="I10" s="127"/>
      <c r="J10" s="127"/>
      <c r="K10" s="127"/>
      <c r="L10" s="127"/>
      <c r="M10" s="127"/>
      <c r="N10" s="127"/>
      <c r="O10" s="128" t="s">
        <v>43</v>
      </c>
      <c r="P10" s="128"/>
      <c r="Q10" s="128"/>
      <c r="R10" s="128"/>
      <c r="S10" s="128"/>
      <c r="T10" s="128"/>
      <c r="U10" s="128"/>
      <c r="V10" s="129"/>
      <c r="W10" s="113" t="s">
        <v>44</v>
      </c>
      <c r="X10" s="114"/>
      <c r="Y10" s="114"/>
      <c r="Z10" s="114"/>
      <c r="AA10" s="114"/>
      <c r="AB10" s="114"/>
      <c r="AC10" s="114"/>
      <c r="AD10" s="114"/>
      <c r="AE10" s="114"/>
      <c r="AF10" s="115"/>
      <c r="AH10" s="94" t="s">
        <v>45</v>
      </c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6"/>
      <c r="AW10" s="94" t="s">
        <v>46</v>
      </c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6"/>
      <c r="BL10" s="94" t="s">
        <v>47</v>
      </c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6"/>
    </row>
    <row r="11" spans="1:77" s="24" customFormat="1">
      <c r="A11" s="111"/>
      <c r="B11" s="111"/>
      <c r="C11" s="111"/>
      <c r="D11" s="111"/>
      <c r="E11" s="111"/>
      <c r="F11" s="132"/>
      <c r="G11" s="119" t="s">
        <v>48</v>
      </c>
      <c r="H11" s="120"/>
      <c r="I11" s="120"/>
      <c r="J11" s="120"/>
      <c r="K11" s="121" t="s">
        <v>49</v>
      </c>
      <c r="L11" s="120"/>
      <c r="M11" s="120"/>
      <c r="N11" s="120"/>
      <c r="O11" s="130" t="s">
        <v>48</v>
      </c>
      <c r="P11" s="131"/>
      <c r="Q11" s="131"/>
      <c r="R11" s="131"/>
      <c r="S11" s="130" t="s">
        <v>49</v>
      </c>
      <c r="T11" s="131"/>
      <c r="U11" s="131"/>
      <c r="V11" s="131"/>
      <c r="W11" s="116"/>
      <c r="X11" s="117"/>
      <c r="Y11" s="117"/>
      <c r="Z11" s="117"/>
      <c r="AA11" s="117"/>
      <c r="AB11" s="117"/>
      <c r="AC11" s="117"/>
      <c r="AD11" s="117"/>
      <c r="AE11" s="117"/>
      <c r="AF11" s="118"/>
      <c r="AH11" s="97" t="s">
        <v>50</v>
      </c>
      <c r="AI11" s="98"/>
      <c r="AJ11" s="98"/>
      <c r="AK11" s="98"/>
      <c r="AL11" s="122"/>
      <c r="AM11" s="123" t="s">
        <v>51</v>
      </c>
      <c r="AN11" s="124"/>
      <c r="AO11" s="124"/>
      <c r="AP11" s="124"/>
      <c r="AQ11" s="125"/>
      <c r="AR11" s="99" t="s">
        <v>52</v>
      </c>
      <c r="AS11" s="101" t="s">
        <v>53</v>
      </c>
      <c r="AT11" s="103" t="s">
        <v>54</v>
      </c>
      <c r="AU11" s="105" t="s">
        <v>55</v>
      </c>
      <c r="AW11" s="97" t="s">
        <v>50</v>
      </c>
      <c r="AX11" s="98"/>
      <c r="AY11" s="98"/>
      <c r="AZ11" s="98"/>
      <c r="BA11" s="122"/>
      <c r="BB11" s="123" t="s">
        <v>51</v>
      </c>
      <c r="BC11" s="124"/>
      <c r="BD11" s="124"/>
      <c r="BE11" s="124"/>
      <c r="BF11" s="125"/>
      <c r="BG11" s="99" t="s">
        <v>52</v>
      </c>
      <c r="BH11" s="101" t="s">
        <v>53</v>
      </c>
      <c r="BI11" s="103" t="s">
        <v>54</v>
      </c>
      <c r="BJ11" s="105" t="s">
        <v>55</v>
      </c>
      <c r="BL11" s="97" t="s">
        <v>50</v>
      </c>
      <c r="BM11" s="98"/>
      <c r="BN11" s="98"/>
      <c r="BO11" s="98"/>
      <c r="BP11" s="73"/>
      <c r="BQ11" s="107" t="s">
        <v>51</v>
      </c>
      <c r="BR11" s="108"/>
      <c r="BS11" s="108"/>
      <c r="BT11" s="108"/>
      <c r="BU11" s="109"/>
      <c r="BV11" s="99" t="s">
        <v>52</v>
      </c>
      <c r="BW11" s="101" t="s">
        <v>53</v>
      </c>
      <c r="BX11" s="103" t="s">
        <v>54</v>
      </c>
      <c r="BY11" s="105" t="s">
        <v>55</v>
      </c>
    </row>
    <row r="12" spans="1:77" s="24" customFormat="1">
      <c r="A12" s="112"/>
      <c r="B12" s="112"/>
      <c r="C12" s="112"/>
      <c r="D12" s="112"/>
      <c r="E12" s="112"/>
      <c r="F12" s="118"/>
      <c r="G12" s="42" t="s">
        <v>56</v>
      </c>
      <c r="H12" s="43" t="s">
        <v>57</v>
      </c>
      <c r="I12" s="43" t="s">
        <v>58</v>
      </c>
      <c r="J12" s="43" t="s">
        <v>59</v>
      </c>
      <c r="K12" s="43" t="s">
        <v>56</v>
      </c>
      <c r="L12" s="43" t="s">
        <v>57</v>
      </c>
      <c r="M12" s="43" t="s">
        <v>58</v>
      </c>
      <c r="N12" s="44" t="s">
        <v>59</v>
      </c>
      <c r="O12" s="45" t="s">
        <v>56</v>
      </c>
      <c r="P12" s="43" t="s">
        <v>57</v>
      </c>
      <c r="Q12" s="43" t="s">
        <v>58</v>
      </c>
      <c r="R12" s="43" t="s">
        <v>59</v>
      </c>
      <c r="S12" s="43" t="s">
        <v>56</v>
      </c>
      <c r="T12" s="43" t="s">
        <v>57</v>
      </c>
      <c r="U12" s="43" t="s">
        <v>58</v>
      </c>
      <c r="V12" s="44" t="s">
        <v>59</v>
      </c>
      <c r="W12" s="46" t="s">
        <v>60</v>
      </c>
      <c r="X12" s="46" t="s">
        <v>61</v>
      </c>
      <c r="Y12" s="47" t="s">
        <v>62</v>
      </c>
      <c r="Z12" s="46" t="s">
        <v>61</v>
      </c>
      <c r="AA12" s="48" t="s">
        <v>63</v>
      </c>
      <c r="AB12" s="27" t="s">
        <v>52</v>
      </c>
      <c r="AC12" s="27" t="s">
        <v>53</v>
      </c>
      <c r="AD12" s="28" t="s">
        <v>64</v>
      </c>
      <c r="AE12" s="28" t="s">
        <v>65</v>
      </c>
      <c r="AF12" s="29" t="s">
        <v>55</v>
      </c>
      <c r="AH12" s="30" t="s">
        <v>60</v>
      </c>
      <c r="AI12" s="31" t="s">
        <v>61</v>
      </c>
      <c r="AJ12" s="26" t="s">
        <v>62</v>
      </c>
      <c r="AK12" s="31" t="s">
        <v>61</v>
      </c>
      <c r="AL12" s="32" t="s">
        <v>63</v>
      </c>
      <c r="AM12" s="30" t="s">
        <v>60</v>
      </c>
      <c r="AN12" s="31" t="s">
        <v>61</v>
      </c>
      <c r="AO12" s="31" t="s">
        <v>62</v>
      </c>
      <c r="AP12" s="33" t="s">
        <v>61</v>
      </c>
      <c r="AQ12" s="32" t="s">
        <v>63</v>
      </c>
      <c r="AR12" s="100"/>
      <c r="AS12" s="102"/>
      <c r="AT12" s="104"/>
      <c r="AU12" s="106"/>
      <c r="AW12" s="30" t="s">
        <v>60</v>
      </c>
      <c r="AX12" s="31" t="s">
        <v>61</v>
      </c>
      <c r="AY12" s="26" t="s">
        <v>62</v>
      </c>
      <c r="AZ12" s="31" t="s">
        <v>61</v>
      </c>
      <c r="BA12" s="32" t="s">
        <v>63</v>
      </c>
      <c r="BB12" s="30" t="s">
        <v>60</v>
      </c>
      <c r="BC12" s="31" t="s">
        <v>61</v>
      </c>
      <c r="BD12" s="31" t="s">
        <v>62</v>
      </c>
      <c r="BE12" s="33" t="s">
        <v>61</v>
      </c>
      <c r="BF12" s="32" t="s">
        <v>63</v>
      </c>
      <c r="BG12" s="100"/>
      <c r="BH12" s="102"/>
      <c r="BI12" s="104"/>
      <c r="BJ12" s="106"/>
      <c r="BL12" s="34" t="s">
        <v>60</v>
      </c>
      <c r="BM12" s="25" t="s">
        <v>61</v>
      </c>
      <c r="BN12" s="26" t="s">
        <v>62</v>
      </c>
      <c r="BO12" s="25" t="s">
        <v>61</v>
      </c>
      <c r="BP12" s="32" t="s">
        <v>63</v>
      </c>
      <c r="BQ12" s="34" t="s">
        <v>60</v>
      </c>
      <c r="BR12" s="25" t="s">
        <v>61</v>
      </c>
      <c r="BS12" s="25" t="s">
        <v>62</v>
      </c>
      <c r="BT12" s="25" t="s">
        <v>61</v>
      </c>
      <c r="BU12" s="32" t="s">
        <v>63</v>
      </c>
      <c r="BV12" s="100"/>
      <c r="BW12" s="102"/>
      <c r="BX12" s="104"/>
      <c r="BY12" s="106"/>
    </row>
    <row r="13" spans="1:77" s="4" customFormat="1" ht="118.5" customHeight="1">
      <c r="A13" s="165" t="s">
        <v>66</v>
      </c>
      <c r="B13" s="166">
        <v>1</v>
      </c>
      <c r="C13" s="161" t="s">
        <v>67</v>
      </c>
      <c r="D13" s="160" t="s">
        <v>68</v>
      </c>
      <c r="E13" s="77" t="s">
        <v>69</v>
      </c>
      <c r="F13" s="162" t="s">
        <v>70</v>
      </c>
      <c r="G13" s="157"/>
      <c r="H13" s="139"/>
      <c r="I13" s="140"/>
      <c r="J13" s="49">
        <v>647087</v>
      </c>
      <c r="K13" s="171"/>
      <c r="L13" s="139"/>
      <c r="M13" s="140"/>
      <c r="N13" s="50"/>
      <c r="O13" s="139"/>
      <c r="P13" s="139"/>
      <c r="Q13" s="140"/>
      <c r="R13" s="175" t="s">
        <v>71</v>
      </c>
      <c r="S13" s="133"/>
      <c r="T13" s="134"/>
      <c r="U13" s="135"/>
      <c r="V13" s="175" t="s">
        <v>71</v>
      </c>
      <c r="W13" s="81"/>
      <c r="X13" s="82"/>
      <c r="Y13" s="82"/>
      <c r="Z13" s="82"/>
      <c r="AA13" s="82"/>
      <c r="AB13" s="82"/>
      <c r="AC13" s="82"/>
      <c r="AD13" s="66" t="s">
        <v>72</v>
      </c>
      <c r="AE13" s="35"/>
      <c r="AF13" s="35"/>
      <c r="AH13" s="81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5"/>
      <c r="AW13" s="81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5"/>
      <c r="BL13" s="17">
        <f>J13</f>
        <v>647087</v>
      </c>
      <c r="BM13" s="92">
        <f>IFERROR(((BL13/BL14)-1),"")</f>
        <v>-2.3748242379621809E-2</v>
      </c>
      <c r="BN13" s="21"/>
      <c r="BO13" s="92" t="str">
        <f>IFERROR(((BN13/BN14)-1),"")</f>
        <v/>
      </c>
      <c r="BP13" s="78">
        <f t="shared" ref="BP13" si="0">IFERROR(BO13/BM13,0)</f>
        <v>0</v>
      </c>
      <c r="BQ13" s="14">
        <f>BL13</f>
        <v>647087</v>
      </c>
      <c r="BR13" s="92">
        <f>IFERROR(((BQ13/BQ14)-1),"")</f>
        <v>-2.3748242379621809E-2</v>
      </c>
      <c r="BS13" s="15">
        <f>BN13</f>
        <v>0</v>
      </c>
      <c r="BT13" s="92" t="str">
        <f>IFERROR(((BS13/BS14)-1),"")</f>
        <v/>
      </c>
      <c r="BU13" s="78">
        <f t="shared" ref="BU13" si="1">IFERROR(BT13/BR13,0)</f>
        <v>0</v>
      </c>
      <c r="BV13" s="87"/>
      <c r="BW13" s="89"/>
      <c r="BX13" s="87"/>
      <c r="BY13" s="89"/>
    </row>
    <row r="14" spans="1:77" s="4" customFormat="1" ht="118.5" customHeight="1">
      <c r="A14" s="169"/>
      <c r="B14" s="167"/>
      <c r="C14" s="151"/>
      <c r="D14" s="146"/>
      <c r="E14" s="75" t="s">
        <v>73</v>
      </c>
      <c r="F14" s="163"/>
      <c r="G14" s="158"/>
      <c r="H14" s="141"/>
      <c r="I14" s="142"/>
      <c r="J14" s="51">
        <v>662828</v>
      </c>
      <c r="K14" s="172"/>
      <c r="L14" s="141"/>
      <c r="M14" s="142"/>
      <c r="N14" s="52"/>
      <c r="O14" s="141"/>
      <c r="P14" s="141"/>
      <c r="Q14" s="142"/>
      <c r="R14" s="176"/>
      <c r="S14" s="136"/>
      <c r="T14" s="137"/>
      <c r="U14" s="138"/>
      <c r="V14" s="176"/>
      <c r="W14" s="83"/>
      <c r="X14" s="84"/>
      <c r="Y14" s="84"/>
      <c r="Z14" s="84"/>
      <c r="AA14" s="84"/>
      <c r="AB14" s="84"/>
      <c r="AC14" s="84"/>
      <c r="AD14" s="67" t="s">
        <v>74</v>
      </c>
      <c r="AE14" s="36"/>
      <c r="AF14" s="36"/>
      <c r="AH14" s="83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6"/>
      <c r="AW14" s="83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6"/>
      <c r="BL14" s="18">
        <f>J14</f>
        <v>662828</v>
      </c>
      <c r="BM14" s="93"/>
      <c r="BN14" s="22"/>
      <c r="BO14" s="93"/>
      <c r="BP14" s="78"/>
      <c r="BQ14" s="16">
        <f>BL14</f>
        <v>662828</v>
      </c>
      <c r="BR14" s="93"/>
      <c r="BS14" s="13">
        <f>BN14</f>
        <v>0</v>
      </c>
      <c r="BT14" s="93"/>
      <c r="BU14" s="78"/>
      <c r="BV14" s="88"/>
      <c r="BW14" s="90"/>
      <c r="BX14" s="88"/>
      <c r="BY14" s="90"/>
    </row>
    <row r="15" spans="1:77" s="4" customFormat="1" ht="107.25" customHeight="1">
      <c r="A15" s="164" t="s">
        <v>75</v>
      </c>
      <c r="B15" s="168">
        <v>2</v>
      </c>
      <c r="C15" s="150" t="s">
        <v>76</v>
      </c>
      <c r="D15" s="145" t="s">
        <v>77</v>
      </c>
      <c r="E15" s="74" t="s">
        <v>78</v>
      </c>
      <c r="F15" s="162" t="s">
        <v>70</v>
      </c>
      <c r="G15" s="157"/>
      <c r="H15" s="139"/>
      <c r="I15" s="140"/>
      <c r="J15" s="49">
        <v>4885</v>
      </c>
      <c r="K15" s="171"/>
      <c r="L15" s="139"/>
      <c r="M15" s="140"/>
      <c r="N15" s="50"/>
      <c r="O15" s="139"/>
      <c r="P15" s="139"/>
      <c r="Q15" s="140"/>
      <c r="R15" s="175" t="s">
        <v>71</v>
      </c>
      <c r="S15" s="133"/>
      <c r="T15" s="134"/>
      <c r="U15" s="135"/>
      <c r="V15" s="175" t="s">
        <v>71</v>
      </c>
      <c r="W15" s="81"/>
      <c r="X15" s="82"/>
      <c r="Y15" s="82"/>
      <c r="Z15" s="82"/>
      <c r="AA15" s="82"/>
      <c r="AB15" s="82"/>
      <c r="AC15" s="82"/>
      <c r="AD15" s="37" t="s">
        <v>79</v>
      </c>
      <c r="AE15" s="35"/>
      <c r="AF15" s="35"/>
      <c r="AH15" s="81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5"/>
      <c r="AW15" s="81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5"/>
      <c r="BL15" s="17">
        <f t="shared" ref="BL15:BL36" si="2">J15</f>
        <v>4885</v>
      </c>
      <c r="BM15" s="79">
        <f>IFERROR((BL15/BL16),"")</f>
        <v>6.0384681945165518E-2</v>
      </c>
      <c r="BN15" s="21"/>
      <c r="BO15" s="79" t="str">
        <f t="shared" ref="BO15" si="3">IFERROR((BN15/BN16),"")</f>
        <v/>
      </c>
      <c r="BP15" s="78">
        <f t="shared" ref="BP15" si="4">IFERROR(BO15/BM15,0)</f>
        <v>0</v>
      </c>
      <c r="BQ15" s="14">
        <f t="shared" ref="BQ15:BQ20" si="5">BL15</f>
        <v>4885</v>
      </c>
      <c r="BR15" s="79">
        <f>IFERROR((BQ15/BQ16),"")</f>
        <v>6.0384681945165518E-2</v>
      </c>
      <c r="BS15" s="15">
        <f t="shared" ref="BS15:BS20" si="6">BN15</f>
        <v>0</v>
      </c>
      <c r="BT15" s="79" t="str">
        <f t="shared" ref="BT15" si="7">IFERROR((BS15/BS16),"")</f>
        <v/>
      </c>
      <c r="BU15" s="78">
        <f t="shared" ref="BU15" si="8">IFERROR(BT15/BR15,0)</f>
        <v>0</v>
      </c>
      <c r="BV15" s="87"/>
      <c r="BW15" s="89"/>
      <c r="BX15" s="87"/>
      <c r="BY15" s="89"/>
    </row>
    <row r="16" spans="1:77" s="4" customFormat="1" ht="107.25" customHeight="1">
      <c r="A16" s="165"/>
      <c r="B16" s="166"/>
      <c r="C16" s="151"/>
      <c r="D16" s="146"/>
      <c r="E16" s="75" t="s">
        <v>80</v>
      </c>
      <c r="F16" s="163"/>
      <c r="G16" s="158"/>
      <c r="H16" s="141"/>
      <c r="I16" s="142"/>
      <c r="J16" s="51">
        <v>80898</v>
      </c>
      <c r="K16" s="172"/>
      <c r="L16" s="141"/>
      <c r="M16" s="142"/>
      <c r="N16" s="52"/>
      <c r="O16" s="141"/>
      <c r="P16" s="141"/>
      <c r="Q16" s="142"/>
      <c r="R16" s="176"/>
      <c r="S16" s="136"/>
      <c r="T16" s="137"/>
      <c r="U16" s="138"/>
      <c r="V16" s="176"/>
      <c r="W16" s="83"/>
      <c r="X16" s="84"/>
      <c r="Y16" s="84"/>
      <c r="Z16" s="84"/>
      <c r="AA16" s="84"/>
      <c r="AB16" s="84"/>
      <c r="AC16" s="84"/>
      <c r="AD16" s="67" t="s">
        <v>74</v>
      </c>
      <c r="AE16" s="36"/>
      <c r="AF16" s="36"/>
      <c r="AH16" s="83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6"/>
      <c r="AW16" s="83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6"/>
      <c r="BL16" s="18">
        <f t="shared" si="2"/>
        <v>80898</v>
      </c>
      <c r="BM16" s="80"/>
      <c r="BN16" s="22"/>
      <c r="BO16" s="80"/>
      <c r="BP16" s="78"/>
      <c r="BQ16" s="16">
        <f t="shared" si="5"/>
        <v>80898</v>
      </c>
      <c r="BR16" s="80"/>
      <c r="BS16" s="13">
        <f t="shared" si="6"/>
        <v>0</v>
      </c>
      <c r="BT16" s="80"/>
      <c r="BU16" s="78"/>
      <c r="BV16" s="88"/>
      <c r="BW16" s="90"/>
      <c r="BX16" s="88"/>
      <c r="BY16" s="90"/>
    </row>
    <row r="17" spans="1:77" s="4" customFormat="1" ht="107.25" customHeight="1">
      <c r="A17" s="165"/>
      <c r="B17" s="166">
        <v>3</v>
      </c>
      <c r="C17" s="150" t="s">
        <v>81</v>
      </c>
      <c r="D17" s="145" t="s">
        <v>82</v>
      </c>
      <c r="E17" s="74" t="s">
        <v>83</v>
      </c>
      <c r="F17" s="162" t="s">
        <v>70</v>
      </c>
      <c r="G17" s="157"/>
      <c r="H17" s="139"/>
      <c r="I17" s="140"/>
      <c r="J17" s="49">
        <v>3515</v>
      </c>
      <c r="K17" s="171"/>
      <c r="L17" s="139"/>
      <c r="M17" s="140"/>
      <c r="N17" s="50"/>
      <c r="O17" s="139"/>
      <c r="P17" s="139"/>
      <c r="Q17" s="140"/>
      <c r="R17" s="175" t="s">
        <v>71</v>
      </c>
      <c r="S17" s="133"/>
      <c r="T17" s="134"/>
      <c r="U17" s="135"/>
      <c r="V17" s="175" t="s">
        <v>71</v>
      </c>
      <c r="W17" s="81"/>
      <c r="X17" s="82"/>
      <c r="Y17" s="82"/>
      <c r="Z17" s="82"/>
      <c r="AA17" s="82"/>
      <c r="AB17" s="82"/>
      <c r="AC17" s="82"/>
      <c r="AD17" s="37" t="s">
        <v>79</v>
      </c>
      <c r="AE17" s="35"/>
      <c r="AF17" s="35"/>
      <c r="AH17" s="81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5"/>
      <c r="AW17" s="81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5"/>
      <c r="BL17" s="17">
        <f t="shared" si="2"/>
        <v>3515</v>
      </c>
      <c r="BM17" s="79">
        <f>IFERROR((BL17/BL18),"")</f>
        <v>1.5805566797068214E-2</v>
      </c>
      <c r="BN17" s="21"/>
      <c r="BO17" s="79" t="str">
        <f t="shared" ref="BO17" si="9">IFERROR((BN17/BN18),"")</f>
        <v/>
      </c>
      <c r="BP17" s="78">
        <f t="shared" ref="BP17" si="10">IFERROR(BO17/BM17,0)</f>
        <v>0</v>
      </c>
      <c r="BQ17" s="14">
        <f t="shared" si="5"/>
        <v>3515</v>
      </c>
      <c r="BR17" s="79">
        <f>IFERROR((BQ17/BQ18),"")</f>
        <v>1.5805566797068214E-2</v>
      </c>
      <c r="BS17" s="15">
        <f t="shared" si="6"/>
        <v>0</v>
      </c>
      <c r="BT17" s="79" t="str">
        <f t="shared" ref="BT17" si="11">IFERROR((BS17/BS18),"")</f>
        <v/>
      </c>
      <c r="BU17" s="78">
        <f t="shared" ref="BU17" si="12">IFERROR(BT17/BR17,0)</f>
        <v>0</v>
      </c>
      <c r="BV17" s="87"/>
      <c r="BW17" s="89"/>
      <c r="BX17" s="87"/>
      <c r="BY17" s="89"/>
    </row>
    <row r="18" spans="1:77" s="4" customFormat="1" ht="107.25" customHeight="1">
      <c r="A18" s="165"/>
      <c r="B18" s="166"/>
      <c r="C18" s="151"/>
      <c r="D18" s="146"/>
      <c r="E18" s="75" t="s">
        <v>84</v>
      </c>
      <c r="F18" s="163"/>
      <c r="G18" s="158"/>
      <c r="H18" s="141"/>
      <c r="I18" s="142"/>
      <c r="J18" s="51">
        <v>222390</v>
      </c>
      <c r="K18" s="172"/>
      <c r="L18" s="141"/>
      <c r="M18" s="142"/>
      <c r="N18" s="52"/>
      <c r="O18" s="141"/>
      <c r="P18" s="141"/>
      <c r="Q18" s="142"/>
      <c r="R18" s="176"/>
      <c r="S18" s="136"/>
      <c r="T18" s="137"/>
      <c r="U18" s="138"/>
      <c r="V18" s="176"/>
      <c r="W18" s="83"/>
      <c r="X18" s="84"/>
      <c r="Y18" s="84"/>
      <c r="Z18" s="84"/>
      <c r="AA18" s="84"/>
      <c r="AB18" s="84"/>
      <c r="AC18" s="84"/>
      <c r="AD18" s="67" t="s">
        <v>74</v>
      </c>
      <c r="AE18" s="36"/>
      <c r="AF18" s="36"/>
      <c r="AH18" s="83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6"/>
      <c r="AW18" s="83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6"/>
      <c r="BL18" s="18">
        <f t="shared" si="2"/>
        <v>222390</v>
      </c>
      <c r="BM18" s="80"/>
      <c r="BN18" s="22"/>
      <c r="BO18" s="80"/>
      <c r="BP18" s="78"/>
      <c r="BQ18" s="16">
        <f t="shared" si="5"/>
        <v>222390</v>
      </c>
      <c r="BR18" s="80"/>
      <c r="BS18" s="13">
        <f t="shared" si="6"/>
        <v>0</v>
      </c>
      <c r="BT18" s="80"/>
      <c r="BU18" s="78"/>
      <c r="BV18" s="88"/>
      <c r="BW18" s="90"/>
      <c r="BX18" s="88"/>
      <c r="BY18" s="90"/>
    </row>
    <row r="19" spans="1:77" s="4" customFormat="1" ht="107.25" customHeight="1">
      <c r="A19" s="165"/>
      <c r="B19" s="166">
        <v>4</v>
      </c>
      <c r="C19" s="150" t="s">
        <v>85</v>
      </c>
      <c r="D19" s="145" t="s">
        <v>86</v>
      </c>
      <c r="E19" s="74" t="s">
        <v>87</v>
      </c>
      <c r="F19" s="162" t="s">
        <v>70</v>
      </c>
      <c r="G19" s="157"/>
      <c r="H19" s="139"/>
      <c r="I19" s="140"/>
      <c r="J19" s="49">
        <v>7341</v>
      </c>
      <c r="K19" s="171"/>
      <c r="L19" s="139"/>
      <c r="M19" s="140"/>
      <c r="N19" s="50"/>
      <c r="O19" s="139"/>
      <c r="P19" s="139"/>
      <c r="Q19" s="140"/>
      <c r="R19" s="175" t="s">
        <v>71</v>
      </c>
      <c r="S19" s="133"/>
      <c r="T19" s="134"/>
      <c r="U19" s="135"/>
      <c r="V19" s="175" t="s">
        <v>71</v>
      </c>
      <c r="W19" s="81"/>
      <c r="X19" s="82"/>
      <c r="Y19" s="82"/>
      <c r="Z19" s="82"/>
      <c r="AA19" s="82"/>
      <c r="AB19" s="82"/>
      <c r="AC19" s="82"/>
      <c r="AD19" s="37" t="s">
        <v>79</v>
      </c>
      <c r="AE19" s="35"/>
      <c r="AF19" s="35"/>
      <c r="AH19" s="81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5"/>
      <c r="AW19" s="81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5"/>
      <c r="BL19" s="17">
        <f t="shared" si="2"/>
        <v>7341</v>
      </c>
      <c r="BM19" s="79">
        <f>IFERROR((BL19/BL20),"")</f>
        <v>2.0417756021583133E-2</v>
      </c>
      <c r="BN19" s="21"/>
      <c r="BO19" s="79" t="str">
        <f t="shared" ref="BO19" si="13">IFERROR((BN19/BN20),"")</f>
        <v/>
      </c>
      <c r="BP19" s="78">
        <f t="shared" ref="BP19" si="14">IFERROR(BO19/BM19,0)</f>
        <v>0</v>
      </c>
      <c r="BQ19" s="14">
        <f t="shared" si="5"/>
        <v>7341</v>
      </c>
      <c r="BR19" s="79">
        <f>IFERROR((BQ19/BQ20),"")</f>
        <v>2.0417756021583133E-2</v>
      </c>
      <c r="BS19" s="15">
        <f t="shared" si="6"/>
        <v>0</v>
      </c>
      <c r="BT19" s="79" t="str">
        <f t="shared" ref="BT19" si="15">IFERROR((BS19/BS20),"")</f>
        <v/>
      </c>
      <c r="BU19" s="78">
        <f t="shared" ref="BU19" si="16">IFERROR(BT19/BR19,0)</f>
        <v>0</v>
      </c>
      <c r="BV19" s="87"/>
      <c r="BW19" s="89"/>
      <c r="BX19" s="87"/>
      <c r="BY19" s="89"/>
    </row>
    <row r="20" spans="1:77" s="4" customFormat="1" ht="107.25" customHeight="1">
      <c r="A20" s="165"/>
      <c r="B20" s="167"/>
      <c r="C20" s="151"/>
      <c r="D20" s="146"/>
      <c r="E20" s="75" t="s">
        <v>88</v>
      </c>
      <c r="F20" s="163"/>
      <c r="G20" s="158"/>
      <c r="H20" s="141"/>
      <c r="I20" s="142"/>
      <c r="J20" s="51">
        <v>359540</v>
      </c>
      <c r="K20" s="172"/>
      <c r="L20" s="141"/>
      <c r="M20" s="142"/>
      <c r="N20" s="52"/>
      <c r="O20" s="141"/>
      <c r="P20" s="141"/>
      <c r="Q20" s="142"/>
      <c r="R20" s="176"/>
      <c r="S20" s="136"/>
      <c r="T20" s="137"/>
      <c r="U20" s="138"/>
      <c r="V20" s="176"/>
      <c r="W20" s="83"/>
      <c r="X20" s="84"/>
      <c r="Y20" s="84"/>
      <c r="Z20" s="84"/>
      <c r="AA20" s="84"/>
      <c r="AB20" s="84"/>
      <c r="AC20" s="84"/>
      <c r="AD20" s="67" t="s">
        <v>74</v>
      </c>
      <c r="AE20" s="36"/>
      <c r="AF20" s="36"/>
      <c r="AH20" s="83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6"/>
      <c r="AW20" s="83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6"/>
      <c r="BL20" s="18">
        <f t="shared" si="2"/>
        <v>359540</v>
      </c>
      <c r="BM20" s="80"/>
      <c r="BN20" s="22"/>
      <c r="BO20" s="80"/>
      <c r="BP20" s="78"/>
      <c r="BQ20" s="16">
        <f t="shared" si="5"/>
        <v>359540</v>
      </c>
      <c r="BR20" s="80"/>
      <c r="BS20" s="13">
        <f t="shared" si="6"/>
        <v>0</v>
      </c>
      <c r="BT20" s="80"/>
      <c r="BU20" s="78"/>
      <c r="BV20" s="88"/>
      <c r="BW20" s="90"/>
      <c r="BX20" s="88"/>
      <c r="BY20" s="90"/>
    </row>
    <row r="21" spans="1:77" s="4" customFormat="1" ht="222" customHeight="1">
      <c r="A21" s="164" t="s">
        <v>89</v>
      </c>
      <c r="B21" s="166">
        <v>5</v>
      </c>
      <c r="C21" s="150" t="s">
        <v>90</v>
      </c>
      <c r="D21" s="145" t="s">
        <v>91</v>
      </c>
      <c r="E21" s="74" t="s">
        <v>92</v>
      </c>
      <c r="F21" s="152" t="s">
        <v>50</v>
      </c>
      <c r="G21" s="51">
        <v>173</v>
      </c>
      <c r="H21" s="51">
        <v>956</v>
      </c>
      <c r="I21" s="51">
        <v>1434</v>
      </c>
      <c r="J21" s="51">
        <v>1780</v>
      </c>
      <c r="K21" s="53"/>
      <c r="L21" s="53"/>
      <c r="M21" s="54"/>
      <c r="N21" s="50"/>
      <c r="O21" s="55">
        <f t="shared" ref="O21:O36" si="17">G21</f>
        <v>173</v>
      </c>
      <c r="P21" s="56">
        <f t="shared" ref="P21:P36" si="18">G21+H21</f>
        <v>1129</v>
      </c>
      <c r="Q21" s="56">
        <f t="shared" ref="Q21:Q36" si="19">G21+H21+I21</f>
        <v>2563</v>
      </c>
      <c r="R21" s="57">
        <f t="shared" ref="R21:R36" si="20">G21+H21+I21+J21</f>
        <v>4343</v>
      </c>
      <c r="S21" s="53"/>
      <c r="T21" s="53"/>
      <c r="U21" s="54">
        <f>G21+H21+M21</f>
        <v>1129</v>
      </c>
      <c r="V21" s="50">
        <f>G21+H21+M21+N21</f>
        <v>1129</v>
      </c>
      <c r="W21" s="49">
        <f t="shared" ref="W21:W36" si="21">G21</f>
        <v>173</v>
      </c>
      <c r="X21" s="173">
        <f>IFERROR((W21/W22),"")</f>
        <v>0.40046296296296297</v>
      </c>
      <c r="Y21" s="58">
        <v>196</v>
      </c>
      <c r="Z21" s="148">
        <f t="shared" ref="Z21" si="22">IFERROR((Y21/Y22),"")</f>
        <v>0.3462897526501767</v>
      </c>
      <c r="AA21" s="91">
        <f>IFERROR(Z21/X21,0)</f>
        <v>0.86472354419003661</v>
      </c>
      <c r="AB21" s="68" t="s">
        <v>93</v>
      </c>
      <c r="AC21" s="68" t="s">
        <v>93</v>
      </c>
      <c r="AD21" s="37" t="s">
        <v>94</v>
      </c>
      <c r="AE21" s="37" t="s">
        <v>95</v>
      </c>
      <c r="AF21" s="35"/>
      <c r="AH21" s="17">
        <f>H21</f>
        <v>956</v>
      </c>
      <c r="AI21" s="79">
        <f>IFERROR((AH21/AH22),"")</f>
        <v>0.4</v>
      </c>
      <c r="AJ21" s="21"/>
      <c r="AK21" s="79" t="str">
        <f t="shared" ref="AK21" si="23">IFERROR((AJ21/AJ22),"")</f>
        <v/>
      </c>
      <c r="AL21" s="78">
        <f>IFERROR(AK21/AI21,0)</f>
        <v>0</v>
      </c>
      <c r="AM21" s="14">
        <f>P21</f>
        <v>1129</v>
      </c>
      <c r="AN21" s="79">
        <f>IFERROR((AM21/AM22),"")</f>
        <v>0.40007087172218286</v>
      </c>
      <c r="AO21" s="15">
        <f>Y21+AJ21</f>
        <v>196</v>
      </c>
      <c r="AP21" s="79">
        <f t="shared" ref="AP21" si="24">IFERROR((AO21/AO22),"")</f>
        <v>0.3462897526501767</v>
      </c>
      <c r="AQ21" s="78">
        <f>IFERROR(AP21/AN21,0)</f>
        <v>0.86557102035323175</v>
      </c>
      <c r="AR21" s="87"/>
      <c r="AS21" s="89"/>
      <c r="AT21" s="87"/>
      <c r="AU21" s="89"/>
      <c r="AW21" s="17">
        <f>I21</f>
        <v>1434</v>
      </c>
      <c r="AX21" s="79">
        <f>IFERROR((AW21/AW22),"")</f>
        <v>0.4</v>
      </c>
      <c r="AY21" s="21"/>
      <c r="AZ21" s="79" t="str">
        <f t="shared" ref="AZ21" si="25">IFERROR((AY21/AY22),"")</f>
        <v/>
      </c>
      <c r="BA21" s="78">
        <f>IFERROR(AZ21/AX21,0)</f>
        <v>0</v>
      </c>
      <c r="BB21" s="14">
        <f>Q21</f>
        <v>2563</v>
      </c>
      <c r="BC21" s="79">
        <f>IFERROR((BB21/BB22),"")</f>
        <v>0.40003121585765566</v>
      </c>
      <c r="BD21" s="15">
        <f>AO21+AY21</f>
        <v>196</v>
      </c>
      <c r="BE21" s="79">
        <f t="shared" ref="BE21" si="26">IFERROR((BD21/BD22),"")</f>
        <v>0.3462897526501767</v>
      </c>
      <c r="BF21" s="78">
        <f>IFERROR(BE21/BC21,0)</f>
        <v>0.86565682607478822</v>
      </c>
      <c r="BG21" s="87"/>
      <c r="BH21" s="89"/>
      <c r="BI21" s="87"/>
      <c r="BJ21" s="89"/>
      <c r="BL21" s="17">
        <f t="shared" si="2"/>
        <v>1780</v>
      </c>
      <c r="BM21" s="79">
        <f>IFERROR((BL21/BL22),"")</f>
        <v>0.40008990784445941</v>
      </c>
      <c r="BN21" s="21"/>
      <c r="BO21" s="79" t="str">
        <f t="shared" ref="BO21" si="27">IFERROR((BN21/BN22),"")</f>
        <v/>
      </c>
      <c r="BP21" s="78">
        <f>IFERROR(BO21/BM21,0)</f>
        <v>0</v>
      </c>
      <c r="BQ21" s="14">
        <f t="shared" ref="BQ21:BQ36" si="28">R21</f>
        <v>4343</v>
      </c>
      <c r="BR21" s="79">
        <f>IFERROR((BQ21/BQ22),"")</f>
        <v>0.40005526897568167</v>
      </c>
      <c r="BS21" s="15">
        <f>BD21+BN21</f>
        <v>196</v>
      </c>
      <c r="BT21" s="79">
        <f t="shared" ref="BT21" si="29">IFERROR((BS21/BS22),"")</f>
        <v>0.3462897526501767</v>
      </c>
      <c r="BU21" s="78">
        <f>IFERROR(BT21/BR21,0)</f>
        <v>0.86560477890175413</v>
      </c>
      <c r="BV21" s="87"/>
      <c r="BW21" s="89"/>
      <c r="BX21" s="87"/>
      <c r="BY21" s="89"/>
    </row>
    <row r="22" spans="1:77" s="4" customFormat="1" ht="151.5" customHeight="1">
      <c r="A22" s="165"/>
      <c r="B22" s="167"/>
      <c r="C22" s="151"/>
      <c r="D22" s="146"/>
      <c r="E22" s="75" t="s">
        <v>96</v>
      </c>
      <c r="F22" s="153"/>
      <c r="G22" s="51">
        <v>432</v>
      </c>
      <c r="H22" s="51">
        <v>2390</v>
      </c>
      <c r="I22" s="51">
        <v>3585</v>
      </c>
      <c r="J22" s="51">
        <v>4449</v>
      </c>
      <c r="K22" s="59"/>
      <c r="L22" s="59"/>
      <c r="M22" s="60"/>
      <c r="N22" s="52"/>
      <c r="O22" s="61">
        <f t="shared" si="17"/>
        <v>432</v>
      </c>
      <c r="P22" s="62">
        <f t="shared" si="18"/>
        <v>2822</v>
      </c>
      <c r="Q22" s="62">
        <f t="shared" si="19"/>
        <v>6407</v>
      </c>
      <c r="R22" s="63">
        <f t="shared" si="20"/>
        <v>10856</v>
      </c>
      <c r="S22" s="59"/>
      <c r="T22" s="59"/>
      <c r="U22" s="60">
        <f>G22+H22+M22</f>
        <v>2822</v>
      </c>
      <c r="V22" s="52">
        <f>G22+H22+M22+N22</f>
        <v>2822</v>
      </c>
      <c r="W22" s="51">
        <f t="shared" si="21"/>
        <v>432</v>
      </c>
      <c r="X22" s="174"/>
      <c r="Y22" s="64">
        <v>566</v>
      </c>
      <c r="Z22" s="149"/>
      <c r="AA22" s="91"/>
      <c r="AB22" s="69"/>
      <c r="AC22" s="69"/>
      <c r="AD22" s="67" t="s">
        <v>97</v>
      </c>
      <c r="AE22" s="67" t="s">
        <v>74</v>
      </c>
      <c r="AF22" s="36"/>
      <c r="AH22" s="18">
        <f>H22</f>
        <v>2390</v>
      </c>
      <c r="AI22" s="80"/>
      <c r="AJ22" s="22"/>
      <c r="AK22" s="80"/>
      <c r="AL22" s="78"/>
      <c r="AM22" s="16">
        <f>P22</f>
        <v>2822</v>
      </c>
      <c r="AN22" s="80"/>
      <c r="AO22" s="13">
        <f>Y22+AJ22</f>
        <v>566</v>
      </c>
      <c r="AP22" s="80"/>
      <c r="AQ22" s="78"/>
      <c r="AR22" s="88"/>
      <c r="AS22" s="90"/>
      <c r="AT22" s="88"/>
      <c r="AU22" s="90"/>
      <c r="AW22" s="18">
        <f>I22</f>
        <v>3585</v>
      </c>
      <c r="AX22" s="80"/>
      <c r="AY22" s="22"/>
      <c r="AZ22" s="80"/>
      <c r="BA22" s="78"/>
      <c r="BB22" s="16">
        <f>Q22</f>
        <v>6407</v>
      </c>
      <c r="BC22" s="80"/>
      <c r="BD22" s="13">
        <f>AO22+AY22</f>
        <v>566</v>
      </c>
      <c r="BE22" s="80"/>
      <c r="BF22" s="78"/>
      <c r="BG22" s="88"/>
      <c r="BH22" s="90"/>
      <c r="BI22" s="88"/>
      <c r="BJ22" s="90"/>
      <c r="BL22" s="18">
        <f t="shared" si="2"/>
        <v>4449</v>
      </c>
      <c r="BM22" s="80"/>
      <c r="BN22" s="22"/>
      <c r="BO22" s="80"/>
      <c r="BP22" s="78"/>
      <c r="BQ22" s="16">
        <f t="shared" si="28"/>
        <v>10856</v>
      </c>
      <c r="BR22" s="80"/>
      <c r="BS22" s="13">
        <f>BD22+BN22</f>
        <v>566</v>
      </c>
      <c r="BT22" s="80"/>
      <c r="BU22" s="78"/>
      <c r="BV22" s="88"/>
      <c r="BW22" s="90"/>
      <c r="BX22" s="88"/>
      <c r="BY22" s="90"/>
    </row>
    <row r="23" spans="1:77" s="4" customFormat="1" ht="408" customHeight="1">
      <c r="A23" s="165"/>
      <c r="B23" s="166">
        <v>6</v>
      </c>
      <c r="C23" s="150" t="s">
        <v>98</v>
      </c>
      <c r="D23" s="145" t="s">
        <v>99</v>
      </c>
      <c r="E23" s="74" t="s">
        <v>100</v>
      </c>
      <c r="F23" s="152" t="s">
        <v>50</v>
      </c>
      <c r="G23" s="49">
        <v>0</v>
      </c>
      <c r="H23" s="54">
        <v>0</v>
      </c>
      <c r="I23" s="54">
        <v>0</v>
      </c>
      <c r="J23" s="54">
        <v>10</v>
      </c>
      <c r="K23" s="53"/>
      <c r="L23" s="53"/>
      <c r="M23" s="54"/>
      <c r="N23" s="50"/>
      <c r="O23" s="55">
        <f t="shared" si="17"/>
        <v>0</v>
      </c>
      <c r="P23" s="56">
        <f t="shared" si="18"/>
        <v>0</v>
      </c>
      <c r="Q23" s="56">
        <f t="shared" si="19"/>
        <v>0</v>
      </c>
      <c r="R23" s="57">
        <v>10</v>
      </c>
      <c r="S23" s="53"/>
      <c r="T23" s="53"/>
      <c r="U23" s="54">
        <f>M23+G23+H23</f>
        <v>0</v>
      </c>
      <c r="V23" s="50">
        <f>G23+H23+M23+N23</f>
        <v>0</v>
      </c>
      <c r="W23" s="49">
        <f t="shared" si="21"/>
        <v>0</v>
      </c>
      <c r="X23" s="173">
        <f>IFERROR((W23/W24),"")</f>
        <v>0</v>
      </c>
      <c r="Y23" s="58">
        <v>9</v>
      </c>
      <c r="Z23" s="148">
        <f t="shared" ref="Z23" si="30">IFERROR((Y23/Y24),"")</f>
        <v>1.6949152542372881E-2</v>
      </c>
      <c r="AA23" s="91">
        <f t="shared" ref="AA23" si="31">IFERROR(Z23/X23,0)</f>
        <v>0</v>
      </c>
      <c r="AB23" s="68" t="s">
        <v>93</v>
      </c>
      <c r="AC23" s="68" t="s">
        <v>93</v>
      </c>
      <c r="AD23" s="66" t="s">
        <v>97</v>
      </c>
      <c r="AE23" s="66" t="s">
        <v>72</v>
      </c>
      <c r="AF23" s="35"/>
      <c r="AH23" s="17">
        <f t="shared" ref="AH23:AH36" si="32">H23</f>
        <v>0</v>
      </c>
      <c r="AI23" s="79">
        <f>IFERROR((AH23/AH24),"")</f>
        <v>0</v>
      </c>
      <c r="AJ23" s="21"/>
      <c r="AK23" s="79" t="str">
        <f t="shared" ref="AK23" si="33">IFERROR((AJ23/AJ24),"")</f>
        <v/>
      </c>
      <c r="AL23" s="78">
        <f t="shared" ref="AL23" si="34">IFERROR(AK23/AI23,0)</f>
        <v>0</v>
      </c>
      <c r="AM23" s="14">
        <f>P23</f>
        <v>0</v>
      </c>
      <c r="AN23" s="79">
        <f>IFERROR((AM23/AM24),"")</f>
        <v>0</v>
      </c>
      <c r="AO23" s="15">
        <f>Y23+AJ23</f>
        <v>9</v>
      </c>
      <c r="AP23" s="79" t="str">
        <f t="shared" ref="AP23" si="35">IFERROR((AO23/AO24),"")</f>
        <v/>
      </c>
      <c r="AQ23" s="78">
        <f t="shared" ref="AQ23" si="36">IFERROR(AP23/AN23,0)</f>
        <v>0</v>
      </c>
      <c r="AR23" s="87"/>
      <c r="AS23" s="89"/>
      <c r="AT23" s="87"/>
      <c r="AU23" s="89"/>
      <c r="AW23" s="17">
        <f t="shared" ref="AW23:AW36" si="37">I23</f>
        <v>0</v>
      </c>
      <c r="AX23" s="79">
        <f>IFERROR((AW23/AW24),"")</f>
        <v>0</v>
      </c>
      <c r="AY23" s="21"/>
      <c r="AZ23" s="79" t="str">
        <f t="shared" ref="AZ23" si="38">IFERROR((AY23/AY24),"")</f>
        <v/>
      </c>
      <c r="BA23" s="78">
        <f t="shared" ref="BA23" si="39">IFERROR(AZ23/AX23,0)</f>
        <v>0</v>
      </c>
      <c r="BB23" s="14">
        <f t="shared" ref="BB23:BB36" si="40">Q23</f>
        <v>0</v>
      </c>
      <c r="BC23" s="79">
        <f>IFERROR((BB23/BB24),"")</f>
        <v>0</v>
      </c>
      <c r="BD23" s="15">
        <f>AO23+AY23</f>
        <v>9</v>
      </c>
      <c r="BE23" s="79" t="str">
        <f t="shared" ref="BE23" si="41">IFERROR((BD23/BD24),"")</f>
        <v/>
      </c>
      <c r="BF23" s="78">
        <f t="shared" ref="BF23" si="42">IFERROR(BE23/BC23,0)</f>
        <v>0</v>
      </c>
      <c r="BG23" s="87"/>
      <c r="BH23" s="89"/>
      <c r="BI23" s="87"/>
      <c r="BJ23" s="89"/>
      <c r="BL23" s="17" t="s">
        <v>101</v>
      </c>
      <c r="BM23" s="79" t="str">
        <f>IFERROR((BL23/BL24),"")</f>
        <v/>
      </c>
      <c r="BN23" s="21"/>
      <c r="BO23" s="79" t="str">
        <f t="shared" ref="BO23" si="43">IFERROR((BN23/BN24),"")</f>
        <v/>
      </c>
      <c r="BP23" s="78">
        <f t="shared" ref="BP23" si="44">IFERROR(BO23/BM23,0)</f>
        <v>0</v>
      </c>
      <c r="BQ23" s="14">
        <f t="shared" si="28"/>
        <v>10</v>
      </c>
      <c r="BR23" s="79">
        <f>IFERROR((BQ23/BQ24),"")</f>
        <v>0.17241379310344829</v>
      </c>
      <c r="BS23" s="15">
        <f>BD23+BN23</f>
        <v>9</v>
      </c>
      <c r="BT23" s="79" t="str">
        <f t="shared" ref="BT23" si="45">IFERROR((BS23/BS24),"")</f>
        <v/>
      </c>
      <c r="BU23" s="78">
        <f t="shared" ref="BU23" si="46">IFERROR(BT23/BR23,0)</f>
        <v>0</v>
      </c>
      <c r="BV23" s="87"/>
      <c r="BW23" s="89"/>
      <c r="BX23" s="87"/>
      <c r="BY23" s="89"/>
    </row>
    <row r="24" spans="1:77" s="4" customFormat="1" ht="408" customHeight="1">
      <c r="A24" s="165"/>
      <c r="B24" s="167"/>
      <c r="C24" s="151"/>
      <c r="D24" s="146"/>
      <c r="E24" s="75" t="s">
        <v>102</v>
      </c>
      <c r="F24" s="153"/>
      <c r="G24" s="49">
        <v>45</v>
      </c>
      <c r="H24" s="49">
        <v>46</v>
      </c>
      <c r="I24" s="49">
        <v>56</v>
      </c>
      <c r="J24" s="49">
        <v>58</v>
      </c>
      <c r="K24" s="59"/>
      <c r="L24" s="59"/>
      <c r="M24" s="60"/>
      <c r="N24" s="52"/>
      <c r="O24" s="61" t="s">
        <v>71</v>
      </c>
      <c r="P24" s="62" t="s">
        <v>71</v>
      </c>
      <c r="Q24" s="62" t="s">
        <v>71</v>
      </c>
      <c r="R24" s="63" t="s">
        <v>71</v>
      </c>
      <c r="S24" s="59"/>
      <c r="T24" s="59"/>
      <c r="U24" s="60" t="s">
        <v>71</v>
      </c>
      <c r="V24" s="52" t="s">
        <v>71</v>
      </c>
      <c r="W24" s="51">
        <f t="shared" si="21"/>
        <v>45</v>
      </c>
      <c r="X24" s="174"/>
      <c r="Y24" s="64">
        <v>531</v>
      </c>
      <c r="Z24" s="149"/>
      <c r="AA24" s="91"/>
      <c r="AB24" s="69"/>
      <c r="AC24" s="69"/>
      <c r="AD24" s="67" t="s">
        <v>97</v>
      </c>
      <c r="AE24" s="67" t="s">
        <v>103</v>
      </c>
      <c r="AF24" s="36"/>
      <c r="AH24" s="18">
        <f t="shared" si="32"/>
        <v>46</v>
      </c>
      <c r="AI24" s="80"/>
      <c r="AJ24" s="22"/>
      <c r="AK24" s="80"/>
      <c r="AL24" s="78"/>
      <c r="AM24" s="16">
        <f>H24</f>
        <v>46</v>
      </c>
      <c r="AN24" s="80"/>
      <c r="AO24" s="13">
        <f>AJ24</f>
        <v>0</v>
      </c>
      <c r="AP24" s="80"/>
      <c r="AQ24" s="78"/>
      <c r="AR24" s="88"/>
      <c r="AS24" s="90"/>
      <c r="AT24" s="88"/>
      <c r="AU24" s="90"/>
      <c r="AW24" s="18">
        <f t="shared" si="37"/>
        <v>56</v>
      </c>
      <c r="AX24" s="80"/>
      <c r="AY24" s="22"/>
      <c r="AZ24" s="80"/>
      <c r="BA24" s="78"/>
      <c r="BB24" s="16">
        <f>I24</f>
        <v>56</v>
      </c>
      <c r="BC24" s="80"/>
      <c r="BD24" s="13">
        <f>AY24</f>
        <v>0</v>
      </c>
      <c r="BE24" s="80"/>
      <c r="BF24" s="78"/>
      <c r="BG24" s="88"/>
      <c r="BH24" s="90"/>
      <c r="BI24" s="88"/>
      <c r="BJ24" s="90"/>
      <c r="BL24" s="18">
        <f>J24</f>
        <v>58</v>
      </c>
      <c r="BM24" s="80"/>
      <c r="BN24" s="22"/>
      <c r="BO24" s="80"/>
      <c r="BP24" s="78"/>
      <c r="BQ24" s="16">
        <f>J24</f>
        <v>58</v>
      </c>
      <c r="BR24" s="80"/>
      <c r="BS24" s="13">
        <f>BN24</f>
        <v>0</v>
      </c>
      <c r="BT24" s="80"/>
      <c r="BU24" s="78"/>
      <c r="BV24" s="88"/>
      <c r="BW24" s="90"/>
      <c r="BX24" s="88"/>
      <c r="BY24" s="90"/>
    </row>
    <row r="25" spans="1:77" s="4" customFormat="1" ht="244.5" customHeight="1">
      <c r="A25" s="165"/>
      <c r="B25" s="166">
        <v>7</v>
      </c>
      <c r="C25" s="178" t="s">
        <v>104</v>
      </c>
      <c r="D25" s="145" t="s">
        <v>105</v>
      </c>
      <c r="E25" s="74" t="s">
        <v>106</v>
      </c>
      <c r="F25" s="152" t="s">
        <v>50</v>
      </c>
      <c r="G25" s="49">
        <v>625</v>
      </c>
      <c r="H25" s="49">
        <v>3451</v>
      </c>
      <c r="I25" s="49">
        <v>5179</v>
      </c>
      <c r="J25" s="49">
        <v>6486</v>
      </c>
      <c r="K25" s="53"/>
      <c r="L25" s="53"/>
      <c r="M25" s="54"/>
      <c r="N25" s="50"/>
      <c r="O25" s="55">
        <f t="shared" si="17"/>
        <v>625</v>
      </c>
      <c r="P25" s="56">
        <f t="shared" si="18"/>
        <v>4076</v>
      </c>
      <c r="Q25" s="56">
        <f t="shared" si="19"/>
        <v>9255</v>
      </c>
      <c r="R25" s="57">
        <f t="shared" si="20"/>
        <v>15741</v>
      </c>
      <c r="S25" s="53"/>
      <c r="T25" s="53"/>
      <c r="U25" s="54">
        <f>M25+G25+H25</f>
        <v>4076</v>
      </c>
      <c r="V25" s="50">
        <f>G25+H25+M25+N25</f>
        <v>4076</v>
      </c>
      <c r="W25" s="49">
        <f t="shared" si="21"/>
        <v>625</v>
      </c>
      <c r="X25" s="173">
        <f>IFERROR((W25/W26),"")</f>
        <v>3.402842053683236E-2</v>
      </c>
      <c r="Y25" s="58">
        <v>638</v>
      </c>
      <c r="Z25" s="148">
        <f t="shared" ref="Z25" si="47">IFERROR((Y25/Y26),"")</f>
        <v>3.4823426668849952E-2</v>
      </c>
      <c r="AA25" s="91">
        <f t="shared" ref="AA25" si="48">IFERROR(Z25/X25,0)</f>
        <v>1.0233630042028274</v>
      </c>
      <c r="AB25" s="68" t="s">
        <v>93</v>
      </c>
      <c r="AC25" s="68" t="s">
        <v>93</v>
      </c>
      <c r="AD25" s="66" t="s">
        <v>97</v>
      </c>
      <c r="AE25" s="66" t="s">
        <v>72</v>
      </c>
      <c r="AF25" s="35"/>
      <c r="AH25" s="17">
        <f t="shared" si="32"/>
        <v>3451</v>
      </c>
      <c r="AI25" s="79">
        <f>IFERROR((AH25/AH26),"")</f>
        <v>0.1770379110449905</v>
      </c>
      <c r="AJ25" s="21"/>
      <c r="AK25" s="79" t="str">
        <f t="shared" ref="AK25" si="49">IFERROR((AJ25/AJ26),"")</f>
        <v/>
      </c>
      <c r="AL25" s="78">
        <f t="shared" ref="AL25" si="50">IFERROR(AK25/AI25,0)</f>
        <v>0</v>
      </c>
      <c r="AM25" s="14">
        <f t="shared" ref="AM25:AM36" si="51">P25</f>
        <v>4076</v>
      </c>
      <c r="AN25" s="79">
        <f>IFERROR((AM25/AM26),"")</f>
        <v>0.20910070281639562</v>
      </c>
      <c r="AO25" s="15">
        <f>Y25+AJ25</f>
        <v>638</v>
      </c>
      <c r="AP25" s="79" t="str">
        <f t="shared" ref="AP25" si="52">IFERROR((AO25/AO26),"")</f>
        <v/>
      </c>
      <c r="AQ25" s="78">
        <f t="shared" ref="AQ25" si="53">IFERROR(AP25/AN25,0)</f>
        <v>0</v>
      </c>
      <c r="AR25" s="87"/>
      <c r="AS25" s="89"/>
      <c r="AT25" s="87"/>
      <c r="AU25" s="89"/>
      <c r="AW25" s="17">
        <f t="shared" si="37"/>
        <v>5179</v>
      </c>
      <c r="AX25" s="79">
        <f>IFERROR((AW25/AW26),"")</f>
        <v>0.24965051819715595</v>
      </c>
      <c r="AY25" s="21"/>
      <c r="AZ25" s="79" t="str">
        <f t="shared" ref="AZ25" si="54">IFERROR((AY25/AY26),"")</f>
        <v/>
      </c>
      <c r="BA25" s="78">
        <f t="shared" ref="BA25" si="55">IFERROR(AZ25/AX25,0)</f>
        <v>0</v>
      </c>
      <c r="BB25" s="14">
        <f t="shared" si="40"/>
        <v>9255</v>
      </c>
      <c r="BC25" s="79">
        <f>IFERROR((BB25/BB26),"")</f>
        <v>0.44613159797541574</v>
      </c>
      <c r="BD25" s="15">
        <f>AO25+AY25</f>
        <v>638</v>
      </c>
      <c r="BE25" s="79" t="str">
        <f t="shared" ref="BE25" si="56">IFERROR((BD25/BD26),"")</f>
        <v/>
      </c>
      <c r="BF25" s="78">
        <f t="shared" ref="BF25" si="57">IFERROR(BE25/BC25,0)</f>
        <v>0</v>
      </c>
      <c r="BG25" s="87"/>
      <c r="BH25" s="89"/>
      <c r="BI25" s="87"/>
      <c r="BJ25" s="89"/>
      <c r="BL25" s="17">
        <f t="shared" si="2"/>
        <v>6486</v>
      </c>
      <c r="BM25" s="79">
        <f>IFERROR((BL25/BL26),"")</f>
        <v>0.2824174867194984</v>
      </c>
      <c r="BN25" s="21"/>
      <c r="BO25" s="79" t="str">
        <f t="shared" ref="BO25" si="58">IFERROR((BN25/BN26),"")</f>
        <v/>
      </c>
      <c r="BP25" s="78">
        <f t="shared" ref="BP25" si="59">IFERROR(BO25/BM25,0)</f>
        <v>0</v>
      </c>
      <c r="BQ25" s="14">
        <f t="shared" si="28"/>
        <v>15741</v>
      </c>
      <c r="BR25" s="79">
        <f>IFERROR((BQ25/BQ26),"")</f>
        <v>0.68540451101628497</v>
      </c>
      <c r="BS25" s="15">
        <f>BD25+BN25</f>
        <v>638</v>
      </c>
      <c r="BT25" s="79" t="str">
        <f t="shared" ref="BT25" si="60">IFERROR((BS25/BS26),"")</f>
        <v/>
      </c>
      <c r="BU25" s="78">
        <f t="shared" ref="BU25" si="61">IFERROR(BT25/BR25,0)</f>
        <v>0</v>
      </c>
      <c r="BV25" s="87"/>
      <c r="BW25" s="89"/>
      <c r="BX25" s="87"/>
      <c r="BY25" s="89"/>
    </row>
    <row r="26" spans="1:77" s="4" customFormat="1" ht="244.5" customHeight="1">
      <c r="A26" s="165"/>
      <c r="B26" s="167"/>
      <c r="C26" s="179"/>
      <c r="D26" s="146"/>
      <c r="E26" s="75" t="s">
        <v>107</v>
      </c>
      <c r="F26" s="153"/>
      <c r="G26" s="49">
        <v>18367</v>
      </c>
      <c r="H26" s="49">
        <v>19493</v>
      </c>
      <c r="I26" s="49">
        <v>20745</v>
      </c>
      <c r="J26" s="49">
        <v>22966</v>
      </c>
      <c r="K26" s="59"/>
      <c r="L26" s="59"/>
      <c r="M26" s="60"/>
      <c r="N26" s="52"/>
      <c r="O26" s="154" t="s">
        <v>71</v>
      </c>
      <c r="P26" s="155"/>
      <c r="Q26" s="155"/>
      <c r="R26" s="156"/>
      <c r="S26" s="59"/>
      <c r="T26" s="59"/>
      <c r="U26" s="181" t="s">
        <v>71</v>
      </c>
      <c r="V26" s="182"/>
      <c r="W26" s="51">
        <f t="shared" si="21"/>
        <v>18367</v>
      </c>
      <c r="X26" s="174"/>
      <c r="Y26" s="64">
        <v>18321</v>
      </c>
      <c r="Z26" s="149"/>
      <c r="AA26" s="91"/>
      <c r="AB26" s="69"/>
      <c r="AC26" s="69"/>
      <c r="AD26" s="67" t="s">
        <v>97</v>
      </c>
      <c r="AE26" s="67" t="s">
        <v>74</v>
      </c>
      <c r="AF26" s="36"/>
      <c r="AH26" s="18">
        <f t="shared" si="32"/>
        <v>19493</v>
      </c>
      <c r="AI26" s="80"/>
      <c r="AJ26" s="22"/>
      <c r="AK26" s="80"/>
      <c r="AL26" s="78"/>
      <c r="AM26" s="16">
        <f>H26</f>
        <v>19493</v>
      </c>
      <c r="AN26" s="80"/>
      <c r="AO26" s="13">
        <f>AJ26</f>
        <v>0</v>
      </c>
      <c r="AP26" s="80"/>
      <c r="AQ26" s="78"/>
      <c r="AR26" s="88"/>
      <c r="AS26" s="90"/>
      <c r="AT26" s="88"/>
      <c r="AU26" s="90"/>
      <c r="AW26" s="18">
        <f t="shared" si="37"/>
        <v>20745</v>
      </c>
      <c r="AX26" s="80"/>
      <c r="AY26" s="22"/>
      <c r="AZ26" s="80"/>
      <c r="BA26" s="78"/>
      <c r="BB26" s="16">
        <f>I26</f>
        <v>20745</v>
      </c>
      <c r="BC26" s="80"/>
      <c r="BD26" s="13">
        <f>AY26</f>
        <v>0</v>
      </c>
      <c r="BE26" s="80"/>
      <c r="BF26" s="78"/>
      <c r="BG26" s="88"/>
      <c r="BH26" s="90"/>
      <c r="BI26" s="88"/>
      <c r="BJ26" s="90"/>
      <c r="BL26" s="18">
        <f t="shared" si="2"/>
        <v>22966</v>
      </c>
      <c r="BM26" s="80"/>
      <c r="BN26" s="22"/>
      <c r="BO26" s="80"/>
      <c r="BP26" s="78"/>
      <c r="BQ26" s="16">
        <f>J26</f>
        <v>22966</v>
      </c>
      <c r="BR26" s="80"/>
      <c r="BS26" s="13">
        <f>BN26</f>
        <v>0</v>
      </c>
      <c r="BT26" s="80"/>
      <c r="BU26" s="78"/>
      <c r="BV26" s="88"/>
      <c r="BW26" s="90"/>
      <c r="BX26" s="88"/>
      <c r="BY26" s="90"/>
    </row>
    <row r="27" spans="1:77" s="4" customFormat="1" ht="214.5" customHeight="1">
      <c r="A27" s="164" t="s">
        <v>108</v>
      </c>
      <c r="B27" s="166">
        <v>8</v>
      </c>
      <c r="C27" s="178" t="s">
        <v>109</v>
      </c>
      <c r="D27" s="145" t="s">
        <v>110</v>
      </c>
      <c r="E27" s="74" t="s">
        <v>111</v>
      </c>
      <c r="F27" s="152" t="s">
        <v>50</v>
      </c>
      <c r="G27" s="49">
        <v>18367</v>
      </c>
      <c r="H27" s="49">
        <v>19493</v>
      </c>
      <c r="I27" s="49">
        <v>20745</v>
      </c>
      <c r="J27" s="49">
        <v>22966</v>
      </c>
      <c r="K27" s="53"/>
      <c r="L27" s="53"/>
      <c r="M27" s="54"/>
      <c r="N27" s="50"/>
      <c r="O27" s="154" t="s">
        <v>71</v>
      </c>
      <c r="P27" s="155"/>
      <c r="Q27" s="155"/>
      <c r="R27" s="156"/>
      <c r="S27" s="53"/>
      <c r="T27" s="53"/>
      <c r="U27" s="181" t="s">
        <v>71</v>
      </c>
      <c r="V27" s="182"/>
      <c r="W27" s="49">
        <f t="shared" si="21"/>
        <v>18367</v>
      </c>
      <c r="X27" s="173">
        <f>IFERROR((W27/W28),"")</f>
        <v>1</v>
      </c>
      <c r="Y27" s="58">
        <v>2782</v>
      </c>
      <c r="Z27" s="148">
        <f t="shared" ref="Z27" si="62">IFERROR((Y27/Y28),"")</f>
        <v>0.15184760657169369</v>
      </c>
      <c r="AA27" s="91">
        <f t="shared" ref="AA27" si="63">IFERROR(Z27/X27,0)</f>
        <v>0.15184760657169369</v>
      </c>
      <c r="AB27" s="68" t="s">
        <v>93</v>
      </c>
      <c r="AC27" s="68" t="s">
        <v>93</v>
      </c>
      <c r="AD27" s="70" t="s">
        <v>112</v>
      </c>
      <c r="AE27" s="70" t="s">
        <v>113</v>
      </c>
      <c r="AF27" s="35"/>
      <c r="AH27" s="17">
        <f t="shared" si="32"/>
        <v>19493</v>
      </c>
      <c r="AI27" s="79">
        <f>IFERROR((AH27/AH28),"")</f>
        <v>1</v>
      </c>
      <c r="AJ27" s="21"/>
      <c r="AK27" s="79" t="str">
        <f t="shared" ref="AK27" si="64">IFERROR((AJ27/AJ28),"")</f>
        <v/>
      </c>
      <c r="AL27" s="78">
        <f t="shared" ref="AL27" si="65">IFERROR(AK27/AI27,0)</f>
        <v>0</v>
      </c>
      <c r="AM27" s="14">
        <f>H27</f>
        <v>19493</v>
      </c>
      <c r="AN27" s="79">
        <f>IFERROR((AM27/AM28),"")</f>
        <v>1</v>
      </c>
      <c r="AO27" s="15">
        <f>AJ27</f>
        <v>0</v>
      </c>
      <c r="AP27" s="79" t="str">
        <f t="shared" ref="AP27" si="66">IFERROR((AO27/AO28),"")</f>
        <v/>
      </c>
      <c r="AQ27" s="78">
        <f t="shared" ref="AQ27" si="67">IFERROR(AP27/AN27,0)</f>
        <v>0</v>
      </c>
      <c r="AR27" s="87"/>
      <c r="AS27" s="89"/>
      <c r="AT27" s="87"/>
      <c r="AU27" s="89"/>
      <c r="AW27" s="17">
        <f t="shared" si="37"/>
        <v>20745</v>
      </c>
      <c r="AX27" s="79">
        <f>IFERROR((AW27/AW28),"")</f>
        <v>1</v>
      </c>
      <c r="AY27" s="21"/>
      <c r="AZ27" s="79" t="str">
        <f t="shared" ref="AZ27" si="68">IFERROR((AY27/AY28),"")</f>
        <v/>
      </c>
      <c r="BA27" s="78">
        <f t="shared" ref="BA27" si="69">IFERROR(AZ27/AX27,0)</f>
        <v>0</v>
      </c>
      <c r="BB27" s="14">
        <f>I27</f>
        <v>20745</v>
      </c>
      <c r="BC27" s="79">
        <f>IFERROR((BB27/BB28),"")</f>
        <v>1</v>
      </c>
      <c r="BD27" s="15">
        <f>AY27</f>
        <v>0</v>
      </c>
      <c r="BE27" s="79" t="str">
        <f t="shared" ref="BE27" si="70">IFERROR((BD27/BD28),"")</f>
        <v/>
      </c>
      <c r="BF27" s="78">
        <f t="shared" ref="BF27" si="71">IFERROR(BE27/BC27,0)</f>
        <v>0</v>
      </c>
      <c r="BG27" s="87"/>
      <c r="BH27" s="89"/>
      <c r="BI27" s="87"/>
      <c r="BJ27" s="89"/>
      <c r="BL27" s="17">
        <f t="shared" si="2"/>
        <v>22966</v>
      </c>
      <c r="BM27" s="79">
        <f>IFERROR((BL27/BL28),"")</f>
        <v>1</v>
      </c>
      <c r="BN27" s="21"/>
      <c r="BO27" s="79" t="str">
        <f t="shared" ref="BO27" si="72">IFERROR((BN27/BN28),"")</f>
        <v/>
      </c>
      <c r="BP27" s="78">
        <f t="shared" ref="BP27" si="73">IFERROR(BO27/BM27,0)</f>
        <v>0</v>
      </c>
      <c r="BQ27" s="14">
        <f>J27</f>
        <v>22966</v>
      </c>
      <c r="BR27" s="79">
        <f>IFERROR((BQ27/BQ28),"")</f>
        <v>1</v>
      </c>
      <c r="BS27" s="15">
        <f>BN27</f>
        <v>0</v>
      </c>
      <c r="BT27" s="79" t="str">
        <f t="shared" ref="BT27" si="74">IFERROR((BS27/BS28),"")</f>
        <v/>
      </c>
      <c r="BU27" s="78">
        <f t="shared" ref="BU27" si="75">IFERROR(BT27/BR27,0)</f>
        <v>0</v>
      </c>
      <c r="BV27" s="87"/>
      <c r="BW27" s="89"/>
      <c r="BX27" s="87"/>
      <c r="BY27" s="89"/>
    </row>
    <row r="28" spans="1:77" s="4" customFormat="1" ht="214.5" customHeight="1">
      <c r="A28" s="165"/>
      <c r="B28" s="167"/>
      <c r="C28" s="179"/>
      <c r="D28" s="146"/>
      <c r="E28" s="75" t="s">
        <v>114</v>
      </c>
      <c r="F28" s="153"/>
      <c r="G28" s="49">
        <v>18367</v>
      </c>
      <c r="H28" s="49">
        <v>19493</v>
      </c>
      <c r="I28" s="49">
        <v>20745</v>
      </c>
      <c r="J28" s="49">
        <v>22966</v>
      </c>
      <c r="K28" s="59"/>
      <c r="L28" s="59"/>
      <c r="M28" s="60"/>
      <c r="N28" s="52"/>
      <c r="O28" s="154" t="s">
        <v>71</v>
      </c>
      <c r="P28" s="155"/>
      <c r="Q28" s="155"/>
      <c r="R28" s="156"/>
      <c r="S28" s="59"/>
      <c r="T28" s="59"/>
      <c r="U28" s="181" t="s">
        <v>71</v>
      </c>
      <c r="V28" s="182"/>
      <c r="W28" s="51">
        <f t="shared" si="21"/>
        <v>18367</v>
      </c>
      <c r="X28" s="174"/>
      <c r="Y28" s="64">
        <v>18321</v>
      </c>
      <c r="Z28" s="149"/>
      <c r="AA28" s="91"/>
      <c r="AB28" s="69"/>
      <c r="AC28" s="69"/>
      <c r="AD28" s="72" t="s">
        <v>112</v>
      </c>
      <c r="AE28" s="72" t="s">
        <v>115</v>
      </c>
      <c r="AF28" s="36"/>
      <c r="AH28" s="18">
        <f t="shared" si="32"/>
        <v>19493</v>
      </c>
      <c r="AI28" s="80"/>
      <c r="AJ28" s="22"/>
      <c r="AK28" s="80"/>
      <c r="AL28" s="78"/>
      <c r="AM28" s="16">
        <f>H28</f>
        <v>19493</v>
      </c>
      <c r="AN28" s="80"/>
      <c r="AO28" s="13">
        <f>AJ28</f>
        <v>0</v>
      </c>
      <c r="AP28" s="80"/>
      <c r="AQ28" s="78"/>
      <c r="AR28" s="88"/>
      <c r="AS28" s="90"/>
      <c r="AT28" s="88"/>
      <c r="AU28" s="90"/>
      <c r="AW28" s="18">
        <f t="shared" si="37"/>
        <v>20745</v>
      </c>
      <c r="AX28" s="80"/>
      <c r="AY28" s="22"/>
      <c r="AZ28" s="80"/>
      <c r="BA28" s="78"/>
      <c r="BB28" s="16">
        <f>I28</f>
        <v>20745</v>
      </c>
      <c r="BC28" s="80"/>
      <c r="BD28" s="13">
        <f>AY28</f>
        <v>0</v>
      </c>
      <c r="BE28" s="80"/>
      <c r="BF28" s="78"/>
      <c r="BG28" s="88"/>
      <c r="BH28" s="90"/>
      <c r="BI28" s="88"/>
      <c r="BJ28" s="90"/>
      <c r="BL28" s="18">
        <f t="shared" si="2"/>
        <v>22966</v>
      </c>
      <c r="BM28" s="80"/>
      <c r="BN28" s="22"/>
      <c r="BO28" s="80"/>
      <c r="BP28" s="78"/>
      <c r="BQ28" s="16">
        <f>J28</f>
        <v>22966</v>
      </c>
      <c r="BR28" s="80"/>
      <c r="BS28" s="13">
        <f>BN28</f>
        <v>0</v>
      </c>
      <c r="BT28" s="80"/>
      <c r="BU28" s="78"/>
      <c r="BV28" s="88"/>
      <c r="BW28" s="90"/>
      <c r="BX28" s="88"/>
      <c r="BY28" s="90"/>
    </row>
    <row r="29" spans="1:77" s="4" customFormat="1" ht="184.5" customHeight="1">
      <c r="A29" s="165"/>
      <c r="B29" s="166">
        <v>9</v>
      </c>
      <c r="C29" s="178" t="s">
        <v>116</v>
      </c>
      <c r="D29" s="145" t="s">
        <v>117</v>
      </c>
      <c r="E29" s="74" t="s">
        <v>118</v>
      </c>
      <c r="F29" s="152" t="s">
        <v>50</v>
      </c>
      <c r="G29" s="49">
        <v>2204</v>
      </c>
      <c r="H29" s="49">
        <v>2339</v>
      </c>
      <c r="I29" s="49">
        <v>2489</v>
      </c>
      <c r="J29" s="49">
        <v>2756</v>
      </c>
      <c r="K29" s="53"/>
      <c r="L29" s="53"/>
      <c r="M29" s="54"/>
      <c r="N29" s="50"/>
      <c r="O29" s="55">
        <f t="shared" si="17"/>
        <v>2204</v>
      </c>
      <c r="P29" s="56">
        <f t="shared" si="18"/>
        <v>4543</v>
      </c>
      <c r="Q29" s="56">
        <f t="shared" si="19"/>
        <v>7032</v>
      </c>
      <c r="R29" s="57">
        <f t="shared" si="20"/>
        <v>9788</v>
      </c>
      <c r="S29" s="53"/>
      <c r="T29" s="53"/>
      <c r="U29" s="54">
        <f>G29+H29+I29</f>
        <v>7032</v>
      </c>
      <c r="V29" s="50">
        <f>U29+J29</f>
        <v>9788</v>
      </c>
      <c r="W29" s="49">
        <f t="shared" si="21"/>
        <v>2204</v>
      </c>
      <c r="X29" s="173">
        <f>IFERROR((W29/W30),"")</f>
        <v>0.11999782218108564</v>
      </c>
      <c r="Y29" s="58">
        <v>568</v>
      </c>
      <c r="Z29" s="148">
        <f t="shared" ref="Z29" si="76">IFERROR((Y29/Y30),"")</f>
        <v>0.12616614837849843</v>
      </c>
      <c r="AA29" s="91">
        <f t="shared" ref="AA29" si="77">IFERROR(Z29/X29,0)</f>
        <v>1.0514036512104723</v>
      </c>
      <c r="AB29" s="68" t="s">
        <v>93</v>
      </c>
      <c r="AC29" s="68" t="s">
        <v>93</v>
      </c>
      <c r="AD29" s="70" t="s">
        <v>112</v>
      </c>
      <c r="AE29" s="70" t="s">
        <v>119</v>
      </c>
      <c r="AF29" s="35"/>
      <c r="AH29" s="17">
        <f t="shared" si="32"/>
        <v>2339</v>
      </c>
      <c r="AI29" s="79">
        <f>IFERROR((AH29/AH30),"")</f>
        <v>0.11999179192530653</v>
      </c>
      <c r="AJ29" s="21"/>
      <c r="AK29" s="79" t="str">
        <f t="shared" ref="AK29" si="78">IFERROR((AJ29/AJ30),"")</f>
        <v/>
      </c>
      <c r="AL29" s="78">
        <f t="shared" ref="AL29" si="79">IFERROR(AK29/AI29,0)</f>
        <v>0</v>
      </c>
      <c r="AM29" s="14">
        <f t="shared" si="51"/>
        <v>4543</v>
      </c>
      <c r="AN29" s="79">
        <f>IFERROR((AM29/AM30),"")</f>
        <v>0.11999471737982038</v>
      </c>
      <c r="AO29" s="15">
        <f>Y29+AJ29</f>
        <v>568</v>
      </c>
      <c r="AP29" s="79">
        <f t="shared" ref="AP29" si="80">IFERROR((AO29/AO30),"")</f>
        <v>0.12616614837849843</v>
      </c>
      <c r="AQ29" s="78">
        <f t="shared" ref="AQ29" si="81">IFERROR(AP29/AN29,0)</f>
        <v>1.0514308557362868</v>
      </c>
      <c r="AR29" s="87"/>
      <c r="AS29" s="89"/>
      <c r="AT29" s="87"/>
      <c r="AU29" s="89"/>
      <c r="AW29" s="17">
        <f t="shared" si="37"/>
        <v>2489</v>
      </c>
      <c r="AX29" s="79">
        <f>IFERROR((AW29/AW30),"")</f>
        <v>0.11998071824536033</v>
      </c>
      <c r="AY29" s="21"/>
      <c r="AZ29" s="79" t="str">
        <f t="shared" ref="AZ29" si="82">IFERROR((AY29/AY30),"")</f>
        <v/>
      </c>
      <c r="BA29" s="78">
        <f t="shared" ref="BA29" si="83">IFERROR(AZ29/AX29,0)</f>
        <v>0</v>
      </c>
      <c r="BB29" s="14">
        <f t="shared" si="40"/>
        <v>7032</v>
      </c>
      <c r="BC29" s="79">
        <f>IFERROR((BB29/BB30),"")</f>
        <v>0.11998976196570259</v>
      </c>
      <c r="BD29" s="15">
        <f>AO29+AY29</f>
        <v>568</v>
      </c>
      <c r="BE29" s="79">
        <f t="shared" ref="BE29" si="84">IFERROR((BD29/BD30),"")</f>
        <v>0.12616614837849843</v>
      </c>
      <c r="BF29" s="78">
        <f t="shared" ref="BF29" si="85">IFERROR(BE29/BC29,0)</f>
        <v>1.0514742784018629</v>
      </c>
      <c r="BG29" s="87"/>
      <c r="BH29" s="89"/>
      <c r="BI29" s="87"/>
      <c r="BJ29" s="89"/>
      <c r="BL29" s="17">
        <f t="shared" si="2"/>
        <v>2756</v>
      </c>
      <c r="BM29" s="79">
        <f>IFERROR((BL29/BL30),"")</f>
        <v>0.12000348341025864</v>
      </c>
      <c r="BN29" s="21"/>
      <c r="BO29" s="79" t="str">
        <f t="shared" ref="BO29" si="86">IFERROR((BN29/BN30),"")</f>
        <v/>
      </c>
      <c r="BP29" s="78">
        <f t="shared" ref="BP29" si="87">IFERROR(BO29/BM29,0)</f>
        <v>0</v>
      </c>
      <c r="BQ29" s="14">
        <f t="shared" si="28"/>
        <v>9788</v>
      </c>
      <c r="BR29" s="79">
        <f>IFERROR((BQ29/BQ30),"")</f>
        <v>0.1199936251854213</v>
      </c>
      <c r="BS29" s="15">
        <f>BD29+BN29</f>
        <v>568</v>
      </c>
      <c r="BT29" s="79">
        <f t="shared" ref="BT29" si="88">IFERROR((BS29/BS30),"")</f>
        <v>0.12616614837849843</v>
      </c>
      <c r="BU29" s="78">
        <f t="shared" ref="BU29" si="89">IFERROR(BT29/BR29,0)</f>
        <v>1.0514404259687877</v>
      </c>
      <c r="BV29" s="87"/>
      <c r="BW29" s="89"/>
      <c r="BX29" s="87"/>
      <c r="BY29" s="89"/>
    </row>
    <row r="30" spans="1:77" s="4" customFormat="1" ht="190.5" customHeight="1">
      <c r="A30" s="165"/>
      <c r="B30" s="167"/>
      <c r="C30" s="179"/>
      <c r="D30" s="177"/>
      <c r="E30" s="75" t="s">
        <v>120</v>
      </c>
      <c r="F30" s="153"/>
      <c r="G30" s="49">
        <v>18367</v>
      </c>
      <c r="H30" s="49">
        <v>19493</v>
      </c>
      <c r="I30" s="49">
        <v>20745</v>
      </c>
      <c r="J30" s="49">
        <v>22966</v>
      </c>
      <c r="K30" s="59"/>
      <c r="L30" s="59"/>
      <c r="M30" s="60"/>
      <c r="N30" s="52"/>
      <c r="O30" s="61">
        <f t="shared" si="17"/>
        <v>18367</v>
      </c>
      <c r="P30" s="62">
        <f t="shared" si="18"/>
        <v>37860</v>
      </c>
      <c r="Q30" s="62">
        <f t="shared" si="19"/>
        <v>58605</v>
      </c>
      <c r="R30" s="63">
        <f t="shared" si="20"/>
        <v>81571</v>
      </c>
      <c r="S30" s="59"/>
      <c r="T30" s="59"/>
      <c r="U30" s="60">
        <f>G30+H30+I30</f>
        <v>58605</v>
      </c>
      <c r="V30" s="52">
        <f>U30+J30</f>
        <v>81571</v>
      </c>
      <c r="W30" s="51">
        <f t="shared" si="21"/>
        <v>18367</v>
      </c>
      <c r="X30" s="174"/>
      <c r="Y30" s="58">
        <v>4502</v>
      </c>
      <c r="Z30" s="149"/>
      <c r="AA30" s="91"/>
      <c r="AB30" s="69"/>
      <c r="AC30" s="69"/>
      <c r="AD30" s="72" t="s">
        <v>112</v>
      </c>
      <c r="AE30" s="72" t="s">
        <v>121</v>
      </c>
      <c r="AF30" s="36"/>
      <c r="AH30" s="18">
        <f t="shared" si="32"/>
        <v>19493</v>
      </c>
      <c r="AI30" s="80"/>
      <c r="AJ30" s="22"/>
      <c r="AK30" s="80"/>
      <c r="AL30" s="78"/>
      <c r="AM30" s="16">
        <f t="shared" si="51"/>
        <v>37860</v>
      </c>
      <c r="AN30" s="80"/>
      <c r="AO30" s="13">
        <f>Y30+AJ30</f>
        <v>4502</v>
      </c>
      <c r="AP30" s="80"/>
      <c r="AQ30" s="78"/>
      <c r="AR30" s="88"/>
      <c r="AS30" s="90"/>
      <c r="AT30" s="88"/>
      <c r="AU30" s="90"/>
      <c r="AW30" s="18">
        <f t="shared" si="37"/>
        <v>20745</v>
      </c>
      <c r="AX30" s="80"/>
      <c r="AY30" s="22"/>
      <c r="AZ30" s="80"/>
      <c r="BA30" s="78"/>
      <c r="BB30" s="16">
        <f t="shared" si="40"/>
        <v>58605</v>
      </c>
      <c r="BC30" s="80"/>
      <c r="BD30" s="13">
        <f>AO30+AY30</f>
        <v>4502</v>
      </c>
      <c r="BE30" s="80"/>
      <c r="BF30" s="78"/>
      <c r="BG30" s="88"/>
      <c r="BH30" s="90"/>
      <c r="BI30" s="88"/>
      <c r="BJ30" s="90"/>
      <c r="BL30" s="18">
        <f t="shared" si="2"/>
        <v>22966</v>
      </c>
      <c r="BM30" s="80"/>
      <c r="BN30" s="22"/>
      <c r="BO30" s="80"/>
      <c r="BP30" s="78"/>
      <c r="BQ30" s="16">
        <f t="shared" si="28"/>
        <v>81571</v>
      </c>
      <c r="BR30" s="80"/>
      <c r="BS30" s="13">
        <f>BD30+BN30</f>
        <v>4502</v>
      </c>
      <c r="BT30" s="80"/>
      <c r="BU30" s="78"/>
      <c r="BV30" s="88"/>
      <c r="BW30" s="90"/>
      <c r="BX30" s="88"/>
      <c r="BY30" s="90"/>
    </row>
    <row r="31" spans="1:77" s="4" customFormat="1" ht="112.5">
      <c r="A31" s="165"/>
      <c r="B31" s="166">
        <v>10</v>
      </c>
      <c r="C31" s="178" t="s">
        <v>122</v>
      </c>
      <c r="D31" s="145" t="s">
        <v>123</v>
      </c>
      <c r="E31" s="77" t="s">
        <v>124</v>
      </c>
      <c r="F31" s="152" t="s">
        <v>50</v>
      </c>
      <c r="G31" s="49">
        <v>50</v>
      </c>
      <c r="H31" s="49">
        <v>230</v>
      </c>
      <c r="I31" s="49">
        <v>550</v>
      </c>
      <c r="J31" s="49">
        <v>710</v>
      </c>
      <c r="K31" s="53"/>
      <c r="L31" s="53"/>
      <c r="M31" s="54"/>
      <c r="N31" s="50"/>
      <c r="O31" s="183" t="s">
        <v>125</v>
      </c>
      <c r="P31" s="184"/>
      <c r="Q31" s="184"/>
      <c r="R31" s="185"/>
      <c r="S31" s="53"/>
      <c r="T31" s="53"/>
      <c r="U31" s="189" t="s">
        <v>125</v>
      </c>
      <c r="V31" s="185"/>
      <c r="W31" s="49">
        <f t="shared" si="21"/>
        <v>50</v>
      </c>
      <c r="X31" s="173">
        <f>IFERROR((W31/W32),"")</f>
        <v>4.1771094402673348E-2</v>
      </c>
      <c r="Y31" s="58">
        <v>80</v>
      </c>
      <c r="Z31" s="148">
        <f t="shared" ref="Z31" si="90">IFERROR((Y31/Y32),"")</f>
        <v>0.11080332409972299</v>
      </c>
      <c r="AA31" s="91">
        <f t="shared" ref="AA31" si="91">IFERROR(Z31/X31,0)</f>
        <v>2.6526315789473687</v>
      </c>
      <c r="AB31" s="68" t="s">
        <v>93</v>
      </c>
      <c r="AC31" s="68" t="s">
        <v>93</v>
      </c>
      <c r="AD31" s="70" t="s">
        <v>126</v>
      </c>
      <c r="AE31" s="66" t="s">
        <v>126</v>
      </c>
      <c r="AF31" s="35"/>
      <c r="AH31" s="17">
        <f t="shared" si="32"/>
        <v>230</v>
      </c>
      <c r="AI31" s="79">
        <f>IFERROR((AH31/AH32),"")</f>
        <v>0.323943661971831</v>
      </c>
      <c r="AJ31" s="21"/>
      <c r="AK31" s="79" t="str">
        <f t="shared" ref="AK31" si="92">IFERROR((AJ31/AJ32),"")</f>
        <v/>
      </c>
      <c r="AL31" s="78">
        <f t="shared" ref="AL31" si="93">IFERROR(AK31/AI31,0)</f>
        <v>0</v>
      </c>
      <c r="AM31" s="14">
        <f>AH31</f>
        <v>230</v>
      </c>
      <c r="AN31" s="79">
        <f>IFERROR((AM31/AM32),"")</f>
        <v>0.323943661971831</v>
      </c>
      <c r="AO31" s="15">
        <f>AJ31</f>
        <v>0</v>
      </c>
      <c r="AP31" s="79" t="str">
        <f t="shared" ref="AP31" si="94">IFERROR((AO31/AO32),"")</f>
        <v/>
      </c>
      <c r="AQ31" s="78">
        <f t="shared" ref="AQ31" si="95">IFERROR(AP31/AN31,0)</f>
        <v>0</v>
      </c>
      <c r="AR31" s="87"/>
      <c r="AS31" s="89"/>
      <c r="AT31" s="87"/>
      <c r="AU31" s="89"/>
      <c r="AW31" s="17">
        <f t="shared" si="37"/>
        <v>550</v>
      </c>
      <c r="AX31" s="79">
        <f>IFERROR((AW31/AW32),"")</f>
        <v>0.77464788732394363</v>
      </c>
      <c r="AY31" s="21"/>
      <c r="AZ31" s="79" t="str">
        <f t="shared" ref="AZ31" si="96">IFERROR((AY31/AY32),"")</f>
        <v/>
      </c>
      <c r="BA31" s="78">
        <f t="shared" ref="BA31" si="97">IFERROR(AZ31/AX31,0)</f>
        <v>0</v>
      </c>
      <c r="BB31" s="14">
        <f>AW31</f>
        <v>550</v>
      </c>
      <c r="BC31" s="79">
        <f>IFERROR((BB31/BB32),"")</f>
        <v>0.77464788732394363</v>
      </c>
      <c r="BD31" s="15">
        <f>AY31</f>
        <v>0</v>
      </c>
      <c r="BE31" s="79" t="str">
        <f t="shared" ref="BE31" si="98">IFERROR((BD31/BD32),"")</f>
        <v/>
      </c>
      <c r="BF31" s="78">
        <f t="shared" ref="BF31" si="99">IFERROR(BE31/BC31,0)</f>
        <v>0</v>
      </c>
      <c r="BG31" s="87"/>
      <c r="BH31" s="89"/>
      <c r="BI31" s="87"/>
      <c r="BJ31" s="89"/>
      <c r="BL31" s="17">
        <f t="shared" si="2"/>
        <v>710</v>
      </c>
      <c r="BM31" s="79">
        <f>IFERROR((BL31/BL32),"")</f>
        <v>1</v>
      </c>
      <c r="BN31" s="21"/>
      <c r="BO31" s="79" t="str">
        <f t="shared" ref="BO31" si="100">IFERROR((BN31/BN32),"")</f>
        <v/>
      </c>
      <c r="BP31" s="78">
        <f t="shared" ref="BP31" si="101">IFERROR(BO31/BM31,0)</f>
        <v>0</v>
      </c>
      <c r="BQ31" s="14">
        <f>BL31</f>
        <v>710</v>
      </c>
      <c r="BR31" s="79">
        <f>IFERROR((BQ31/BQ32),"")</f>
        <v>1</v>
      </c>
      <c r="BS31" s="15">
        <f>BN31</f>
        <v>0</v>
      </c>
      <c r="BT31" s="79" t="str">
        <f t="shared" ref="BT31" si="102">IFERROR((BS31/BS32),"")</f>
        <v/>
      </c>
      <c r="BU31" s="78">
        <f t="shared" ref="BU31" si="103">IFERROR(BT31/BR31,0)</f>
        <v>0</v>
      </c>
      <c r="BV31" s="87"/>
      <c r="BW31" s="89"/>
      <c r="BX31" s="87"/>
      <c r="BY31" s="89"/>
    </row>
    <row r="32" spans="1:77" s="4" customFormat="1" ht="160.5" customHeight="1">
      <c r="A32" s="165"/>
      <c r="B32" s="167"/>
      <c r="C32" s="179"/>
      <c r="D32" s="146"/>
      <c r="E32" s="75" t="s">
        <v>127</v>
      </c>
      <c r="F32" s="153"/>
      <c r="G32" s="49">
        <v>1197</v>
      </c>
      <c r="H32" s="49">
        <v>710</v>
      </c>
      <c r="I32" s="49">
        <v>710</v>
      </c>
      <c r="J32" s="49">
        <v>710</v>
      </c>
      <c r="K32" s="59"/>
      <c r="L32" s="59"/>
      <c r="M32" s="60"/>
      <c r="N32" s="52"/>
      <c r="O32" s="186"/>
      <c r="P32" s="187"/>
      <c r="Q32" s="187"/>
      <c r="R32" s="188"/>
      <c r="S32" s="59"/>
      <c r="T32" s="59"/>
      <c r="U32" s="190"/>
      <c r="V32" s="188"/>
      <c r="W32" s="51">
        <f t="shared" si="21"/>
        <v>1197</v>
      </c>
      <c r="X32" s="174"/>
      <c r="Y32" s="64">
        <v>722</v>
      </c>
      <c r="Z32" s="149"/>
      <c r="AA32" s="91"/>
      <c r="AB32" s="69"/>
      <c r="AC32" s="69"/>
      <c r="AD32" s="67" t="s">
        <v>126</v>
      </c>
      <c r="AE32" s="67" t="s">
        <v>126</v>
      </c>
      <c r="AF32" s="36"/>
      <c r="AH32" s="18">
        <f t="shared" si="32"/>
        <v>710</v>
      </c>
      <c r="AI32" s="80"/>
      <c r="AJ32" s="22"/>
      <c r="AK32" s="80"/>
      <c r="AL32" s="78"/>
      <c r="AM32" s="16">
        <f>AH32</f>
        <v>710</v>
      </c>
      <c r="AN32" s="80"/>
      <c r="AO32" s="13">
        <f>AJ32</f>
        <v>0</v>
      </c>
      <c r="AP32" s="80"/>
      <c r="AQ32" s="78"/>
      <c r="AR32" s="88"/>
      <c r="AS32" s="90"/>
      <c r="AT32" s="88"/>
      <c r="AU32" s="90"/>
      <c r="AW32" s="18">
        <f t="shared" si="37"/>
        <v>710</v>
      </c>
      <c r="AX32" s="80"/>
      <c r="AY32" s="22"/>
      <c r="AZ32" s="80"/>
      <c r="BA32" s="78"/>
      <c r="BB32" s="16">
        <f>AW32</f>
        <v>710</v>
      </c>
      <c r="BC32" s="80"/>
      <c r="BD32" s="13">
        <f>AY32</f>
        <v>0</v>
      </c>
      <c r="BE32" s="80"/>
      <c r="BF32" s="78"/>
      <c r="BG32" s="88"/>
      <c r="BH32" s="90"/>
      <c r="BI32" s="88"/>
      <c r="BJ32" s="90"/>
      <c r="BL32" s="18">
        <f t="shared" si="2"/>
        <v>710</v>
      </c>
      <c r="BM32" s="80"/>
      <c r="BN32" s="22"/>
      <c r="BO32" s="80"/>
      <c r="BP32" s="78"/>
      <c r="BQ32" s="16">
        <f>BL32</f>
        <v>710</v>
      </c>
      <c r="BR32" s="80"/>
      <c r="BS32" s="13">
        <f>BN32</f>
        <v>0</v>
      </c>
      <c r="BT32" s="80"/>
      <c r="BU32" s="78"/>
      <c r="BV32" s="88"/>
      <c r="BW32" s="90"/>
      <c r="BX32" s="88"/>
      <c r="BY32" s="90"/>
    </row>
    <row r="33" spans="1:77" s="4" customFormat="1" ht="174.75" customHeight="1">
      <c r="A33" s="165"/>
      <c r="B33" s="166">
        <v>11</v>
      </c>
      <c r="C33" s="178" t="s">
        <v>128</v>
      </c>
      <c r="D33" s="145" t="s">
        <v>129</v>
      </c>
      <c r="E33" s="74" t="s">
        <v>130</v>
      </c>
      <c r="F33" s="152" t="s">
        <v>50</v>
      </c>
      <c r="G33" s="49">
        <v>351</v>
      </c>
      <c r="H33" s="49">
        <v>1918</v>
      </c>
      <c r="I33" s="49">
        <v>2869</v>
      </c>
      <c r="J33" s="49">
        <v>3565</v>
      </c>
      <c r="K33" s="53"/>
      <c r="L33" s="53"/>
      <c r="M33" s="54"/>
      <c r="N33" s="50"/>
      <c r="O33" s="55">
        <f t="shared" si="17"/>
        <v>351</v>
      </c>
      <c r="P33" s="56">
        <f t="shared" si="18"/>
        <v>2269</v>
      </c>
      <c r="Q33" s="56">
        <f t="shared" si="19"/>
        <v>5138</v>
      </c>
      <c r="R33" s="57">
        <f t="shared" si="20"/>
        <v>8703</v>
      </c>
      <c r="S33" s="53"/>
      <c r="T33" s="53"/>
      <c r="U33" s="54">
        <f>G33+H33+I33</f>
        <v>5138</v>
      </c>
      <c r="V33" s="50">
        <f>U33+J33</f>
        <v>8703</v>
      </c>
      <c r="W33" s="49">
        <f t="shared" si="21"/>
        <v>351</v>
      </c>
      <c r="X33" s="173">
        <f>IFERROR((W33/W34),"")</f>
        <v>5.8122205663189271E-2</v>
      </c>
      <c r="Y33" s="58">
        <v>1443</v>
      </c>
      <c r="Z33" s="148">
        <f t="shared" ref="Z33" si="104">IFERROR((Y33/Y34),"")</f>
        <v>0.30031217481789801</v>
      </c>
      <c r="AA33" s="91">
        <f t="shared" ref="AA33" si="105">IFERROR(Z33/X33,0)</f>
        <v>5.1669094693028095</v>
      </c>
      <c r="AB33" s="68" t="s">
        <v>93</v>
      </c>
      <c r="AC33" s="68" t="s">
        <v>93</v>
      </c>
      <c r="AD33" s="70" t="s">
        <v>79</v>
      </c>
      <c r="AE33" s="66" t="s">
        <v>131</v>
      </c>
      <c r="AF33" s="35"/>
      <c r="AH33" s="17">
        <f t="shared" si="32"/>
        <v>1918</v>
      </c>
      <c r="AI33" s="79">
        <f>IFERROR((AH33/AH34),"")</f>
        <v>5.7755427745490681E-2</v>
      </c>
      <c r="AJ33" s="21"/>
      <c r="AK33" s="79" t="str">
        <f t="shared" ref="AK33" si="106">IFERROR((AJ33/AJ34),"")</f>
        <v/>
      </c>
      <c r="AL33" s="78">
        <f t="shared" ref="AL33" si="107">IFERROR(AK33/AI33,0)</f>
        <v>0</v>
      </c>
      <c r="AM33" s="14">
        <f t="shared" si="51"/>
        <v>2269</v>
      </c>
      <c r="AN33" s="79">
        <f>IFERROR((AM33/AM34),"")</f>
        <v>5.7811863024867509E-2</v>
      </c>
      <c r="AO33" s="15">
        <f>Y33+AJ33</f>
        <v>1443</v>
      </c>
      <c r="AP33" s="79">
        <f t="shared" ref="AP33" si="108">IFERROR((AO33/AO34),"")</f>
        <v>0.30031217481789801</v>
      </c>
      <c r="AQ33" s="78">
        <f t="shared" ref="AQ33" si="109">IFERROR(AP33/AN33,0)</f>
        <v>5.1946462041660917</v>
      </c>
      <c r="AR33" s="87"/>
      <c r="AS33" s="89"/>
      <c r="AT33" s="87"/>
      <c r="AU33" s="89"/>
      <c r="AW33" s="17">
        <f t="shared" si="37"/>
        <v>2869</v>
      </c>
      <c r="AX33" s="79">
        <f>IFERROR((AW33/AW34),"")</f>
        <v>5.7598875727765508E-2</v>
      </c>
      <c r="AY33" s="21"/>
      <c r="AZ33" s="79" t="str">
        <f t="shared" ref="AZ33" si="110">IFERROR((AY33/AY34),"")</f>
        <v/>
      </c>
      <c r="BA33" s="78">
        <f t="shared" ref="BA33" si="111">IFERROR(AZ33/AX33,0)</f>
        <v>0</v>
      </c>
      <c r="BB33" s="14">
        <f t="shared" si="40"/>
        <v>5138</v>
      </c>
      <c r="BC33" s="79">
        <f>IFERROR((BB33/BB34),"")</f>
        <v>5.7692739562981425E-2</v>
      </c>
      <c r="BD33" s="15">
        <f>AO33+AY33</f>
        <v>1443</v>
      </c>
      <c r="BE33" s="79">
        <f t="shared" ref="BE33" si="112">IFERROR((BD33/BD34),"")</f>
        <v>0.30031217481789801</v>
      </c>
      <c r="BF33" s="78">
        <f t="shared" ref="BF33" si="113">IFERROR(BE33/BC33,0)</f>
        <v>5.2053720640195333</v>
      </c>
      <c r="BG33" s="87"/>
      <c r="BH33" s="89"/>
      <c r="BI33" s="87"/>
      <c r="BJ33" s="89"/>
      <c r="BL33" s="17">
        <f t="shared" si="2"/>
        <v>3565</v>
      </c>
      <c r="BM33" s="79">
        <f>IFERROR((BL33/BL34),"")</f>
        <v>5.7613368240731759E-2</v>
      </c>
      <c r="BN33" s="21"/>
      <c r="BO33" s="79" t="str">
        <f t="shared" ref="BO33" si="114">IFERROR((BN33/BN34),"")</f>
        <v/>
      </c>
      <c r="BP33" s="78">
        <f t="shared" ref="BP33" si="115">IFERROR(BO33/BM33,0)</f>
        <v>0</v>
      </c>
      <c r="BQ33" s="14">
        <f t="shared" si="28"/>
        <v>8703</v>
      </c>
      <c r="BR33" s="79">
        <f>IFERROR((BQ33/BQ34),"")</f>
        <v>5.7660200349817142E-2</v>
      </c>
      <c r="BS33" s="15">
        <f>BD33+BN33</f>
        <v>1443</v>
      </c>
      <c r="BT33" s="79">
        <f t="shared" ref="BT33" si="116">IFERROR((BS33/BS34),"")</f>
        <v>0.30031217481789801</v>
      </c>
      <c r="BU33" s="78">
        <f t="shared" ref="BU33" si="117">IFERROR(BT33/BR33,0)</f>
        <v>5.2083095964970996</v>
      </c>
      <c r="BV33" s="87"/>
      <c r="BW33" s="89"/>
      <c r="BX33" s="87"/>
      <c r="BY33" s="89"/>
    </row>
    <row r="34" spans="1:77" s="4" customFormat="1" ht="174.75" customHeight="1">
      <c r="A34" s="165"/>
      <c r="B34" s="167"/>
      <c r="C34" s="179"/>
      <c r="D34" s="146"/>
      <c r="E34" s="75" t="s">
        <v>132</v>
      </c>
      <c r="F34" s="153"/>
      <c r="G34" s="49">
        <v>6039</v>
      </c>
      <c r="H34" s="49">
        <v>33209</v>
      </c>
      <c r="I34" s="49">
        <v>49810</v>
      </c>
      <c r="J34" s="49">
        <v>61878</v>
      </c>
      <c r="K34" s="59"/>
      <c r="L34" s="59"/>
      <c r="M34" s="60"/>
      <c r="N34" s="52"/>
      <c r="O34" s="61">
        <f t="shared" si="17"/>
        <v>6039</v>
      </c>
      <c r="P34" s="62">
        <f t="shared" si="18"/>
        <v>39248</v>
      </c>
      <c r="Q34" s="62">
        <f t="shared" si="19"/>
        <v>89058</v>
      </c>
      <c r="R34" s="63">
        <f t="shared" si="20"/>
        <v>150936</v>
      </c>
      <c r="S34" s="59"/>
      <c r="T34" s="59"/>
      <c r="U34" s="60">
        <f>G34+H34+I34</f>
        <v>89058</v>
      </c>
      <c r="V34" s="52">
        <f>U34+J34</f>
        <v>150936</v>
      </c>
      <c r="W34" s="51">
        <f t="shared" si="21"/>
        <v>6039</v>
      </c>
      <c r="X34" s="174"/>
      <c r="Y34" s="64">
        <v>4805</v>
      </c>
      <c r="Z34" s="149"/>
      <c r="AA34" s="91"/>
      <c r="AB34" s="69"/>
      <c r="AC34" s="69"/>
      <c r="AD34" s="67" t="s">
        <v>133</v>
      </c>
      <c r="AE34" s="67" t="s">
        <v>134</v>
      </c>
      <c r="AF34" s="36"/>
      <c r="AH34" s="18">
        <f t="shared" si="32"/>
        <v>33209</v>
      </c>
      <c r="AI34" s="80"/>
      <c r="AJ34" s="22"/>
      <c r="AK34" s="80"/>
      <c r="AL34" s="78"/>
      <c r="AM34" s="16">
        <f t="shared" si="51"/>
        <v>39248</v>
      </c>
      <c r="AN34" s="80"/>
      <c r="AO34" s="13">
        <f>Y34+AJ34</f>
        <v>4805</v>
      </c>
      <c r="AP34" s="80"/>
      <c r="AQ34" s="78"/>
      <c r="AR34" s="88"/>
      <c r="AS34" s="90"/>
      <c r="AT34" s="88"/>
      <c r="AU34" s="90"/>
      <c r="AW34" s="18">
        <f t="shared" si="37"/>
        <v>49810</v>
      </c>
      <c r="AX34" s="80"/>
      <c r="AY34" s="22"/>
      <c r="AZ34" s="80"/>
      <c r="BA34" s="78"/>
      <c r="BB34" s="16">
        <f t="shared" si="40"/>
        <v>89058</v>
      </c>
      <c r="BC34" s="80"/>
      <c r="BD34" s="13">
        <f>AO34+AY34</f>
        <v>4805</v>
      </c>
      <c r="BE34" s="80"/>
      <c r="BF34" s="78"/>
      <c r="BG34" s="88"/>
      <c r="BH34" s="90"/>
      <c r="BI34" s="88"/>
      <c r="BJ34" s="90"/>
      <c r="BL34" s="18">
        <f t="shared" si="2"/>
        <v>61878</v>
      </c>
      <c r="BM34" s="80"/>
      <c r="BN34" s="22"/>
      <c r="BO34" s="80"/>
      <c r="BP34" s="78"/>
      <c r="BQ34" s="16">
        <f t="shared" si="28"/>
        <v>150936</v>
      </c>
      <c r="BR34" s="80"/>
      <c r="BS34" s="13">
        <f>BD34+BN34</f>
        <v>4805</v>
      </c>
      <c r="BT34" s="80"/>
      <c r="BU34" s="78"/>
      <c r="BV34" s="88"/>
      <c r="BW34" s="90"/>
      <c r="BX34" s="88"/>
      <c r="BY34" s="90"/>
    </row>
    <row r="35" spans="1:77" s="4" customFormat="1" ht="174.75" customHeight="1">
      <c r="A35" s="165"/>
      <c r="B35" s="166">
        <v>12</v>
      </c>
      <c r="C35" s="178" t="s">
        <v>135</v>
      </c>
      <c r="D35" s="145" t="s">
        <v>136</v>
      </c>
      <c r="E35" s="74" t="s">
        <v>137</v>
      </c>
      <c r="F35" s="152" t="s">
        <v>50</v>
      </c>
      <c r="G35" s="49">
        <v>5688</v>
      </c>
      <c r="H35" s="49">
        <v>31291</v>
      </c>
      <c r="I35" s="49">
        <v>46941</v>
      </c>
      <c r="J35" s="49">
        <v>58313</v>
      </c>
      <c r="K35" s="53"/>
      <c r="L35" s="53"/>
      <c r="M35" s="54"/>
      <c r="N35" s="50"/>
      <c r="O35" s="55">
        <f t="shared" si="17"/>
        <v>5688</v>
      </c>
      <c r="P35" s="56">
        <f t="shared" si="18"/>
        <v>36979</v>
      </c>
      <c r="Q35" s="56">
        <f t="shared" si="19"/>
        <v>83920</v>
      </c>
      <c r="R35" s="57">
        <f t="shared" si="20"/>
        <v>142233</v>
      </c>
      <c r="S35" s="53"/>
      <c r="T35" s="53"/>
      <c r="U35" s="54">
        <f>G35+H35+I35</f>
        <v>83920</v>
      </c>
      <c r="V35" s="50">
        <f>U35+J35</f>
        <v>142233</v>
      </c>
      <c r="W35" s="49">
        <f t="shared" si="21"/>
        <v>5688</v>
      </c>
      <c r="X35" s="173">
        <f>IFERROR((W35/W36),"")</f>
        <v>0.94187779433681074</v>
      </c>
      <c r="Y35" s="58">
        <v>3362</v>
      </c>
      <c r="Z35" s="148">
        <f t="shared" ref="Z35" si="118">IFERROR((Y35/Y36),"")</f>
        <v>0.69968782518210193</v>
      </c>
      <c r="AA35" s="91">
        <f t="shared" ref="AA35" si="119">IFERROR(Z35/X35,0)</f>
        <v>0.74286476376137722</v>
      </c>
      <c r="AB35" s="68" t="s">
        <v>93</v>
      </c>
      <c r="AC35" s="68" t="s">
        <v>93</v>
      </c>
      <c r="AD35" s="70" t="s">
        <v>133</v>
      </c>
      <c r="AE35" s="66" t="s">
        <v>138</v>
      </c>
      <c r="AF35" s="35"/>
      <c r="AH35" s="17">
        <f t="shared" si="32"/>
        <v>31291</v>
      </c>
      <c r="AI35" s="79">
        <f>IFERROR((AH35/AH36),"")</f>
        <v>0.9422445722545093</v>
      </c>
      <c r="AJ35" s="21"/>
      <c r="AK35" s="79" t="str">
        <f t="shared" ref="AK35" si="120">IFERROR((AJ35/AJ36),"")</f>
        <v/>
      </c>
      <c r="AL35" s="78">
        <f t="shared" ref="AL35" si="121">IFERROR(AK35/AI35,0)</f>
        <v>0</v>
      </c>
      <c r="AM35" s="14">
        <f t="shared" si="51"/>
        <v>36979</v>
      </c>
      <c r="AN35" s="79">
        <f>IFERROR((AM35/AM36),"")</f>
        <v>0.94218813697513248</v>
      </c>
      <c r="AO35" s="15">
        <f>Y35+AJ35</f>
        <v>3362</v>
      </c>
      <c r="AP35" s="79">
        <f t="shared" ref="AP35" si="122">IFERROR((AO35/AO36),"")</f>
        <v>0.69968782518210193</v>
      </c>
      <c r="AQ35" s="78">
        <f t="shared" ref="AQ35" si="123">IFERROR(AP35/AN35,0)</f>
        <v>0.74262007525209273</v>
      </c>
      <c r="AR35" s="87"/>
      <c r="AS35" s="89"/>
      <c r="AT35" s="87"/>
      <c r="AU35" s="89"/>
      <c r="AW35" s="17">
        <f t="shared" si="37"/>
        <v>46941</v>
      </c>
      <c r="AX35" s="79">
        <f>IFERROR((AW35/AW36),"")</f>
        <v>0.94240112427223444</v>
      </c>
      <c r="AY35" s="21"/>
      <c r="AZ35" s="79" t="str">
        <f t="shared" ref="AZ35" si="124">IFERROR((AY35/AY36),"")</f>
        <v/>
      </c>
      <c r="BA35" s="78">
        <f t="shared" ref="BA35" si="125">IFERROR(AZ35/AX35,0)</f>
        <v>0</v>
      </c>
      <c r="BB35" s="14">
        <f t="shared" si="40"/>
        <v>83920</v>
      </c>
      <c r="BC35" s="79">
        <f>IFERROR((BB35/BB36),"")</f>
        <v>0.94230726043701862</v>
      </c>
      <c r="BD35" s="15">
        <f>AO35+AY35</f>
        <v>3362</v>
      </c>
      <c r="BE35" s="79">
        <f t="shared" ref="BE35" si="126">IFERROR((BD35/BD36),"")</f>
        <v>0.69968782518210193</v>
      </c>
      <c r="BF35" s="78">
        <f t="shared" ref="BF35" si="127">IFERROR(BE35/BC35,0)</f>
        <v>0.7425261956037611</v>
      </c>
      <c r="BG35" s="87"/>
      <c r="BH35" s="89"/>
      <c r="BI35" s="87"/>
      <c r="BJ35" s="89"/>
      <c r="BL35" s="17">
        <f t="shared" si="2"/>
        <v>58313</v>
      </c>
      <c r="BM35" s="79">
        <f>IFERROR((BL35/BL36),"")</f>
        <v>0.94238663175926829</v>
      </c>
      <c r="BN35" s="21"/>
      <c r="BO35" s="79" t="str">
        <f t="shared" ref="BO35" si="128">IFERROR((BN35/BN36),"")</f>
        <v/>
      </c>
      <c r="BP35" s="78">
        <f t="shared" ref="BP35" si="129">IFERROR(BO35/BM35,0)</f>
        <v>0</v>
      </c>
      <c r="BQ35" s="14">
        <f t="shared" si="28"/>
        <v>142233</v>
      </c>
      <c r="BR35" s="79">
        <f>IFERROR((BQ35/BQ36),"")</f>
        <v>0.94233979965018289</v>
      </c>
      <c r="BS35" s="15">
        <f>BD35+BN35</f>
        <v>3362</v>
      </c>
      <c r="BT35" s="79">
        <f t="shared" ref="BT35" si="130">IFERROR((BS35/BS36),"")</f>
        <v>0.69968782518210193</v>
      </c>
      <c r="BU35" s="78">
        <f t="shared" ref="BU35" si="131">IFERROR(BT35/BR35,0)</f>
        <v>0.74250055600096831</v>
      </c>
      <c r="BV35" s="87"/>
      <c r="BW35" s="89"/>
      <c r="BX35" s="87"/>
      <c r="BY35" s="89"/>
    </row>
    <row r="36" spans="1:77" s="4" customFormat="1" ht="174.75" customHeight="1">
      <c r="A36" s="169"/>
      <c r="B36" s="167"/>
      <c r="C36" s="179"/>
      <c r="D36" s="146"/>
      <c r="E36" s="75" t="s">
        <v>139</v>
      </c>
      <c r="F36" s="153"/>
      <c r="G36" s="49">
        <v>6039</v>
      </c>
      <c r="H36" s="49">
        <v>33209</v>
      </c>
      <c r="I36" s="49">
        <v>49810</v>
      </c>
      <c r="J36" s="49">
        <v>61878</v>
      </c>
      <c r="K36" s="59"/>
      <c r="L36" s="59"/>
      <c r="M36" s="60"/>
      <c r="N36" s="52"/>
      <c r="O36" s="61">
        <f t="shared" si="17"/>
        <v>6039</v>
      </c>
      <c r="P36" s="62">
        <f t="shared" si="18"/>
        <v>39248</v>
      </c>
      <c r="Q36" s="62">
        <f t="shared" si="19"/>
        <v>89058</v>
      </c>
      <c r="R36" s="63">
        <f t="shared" si="20"/>
        <v>150936</v>
      </c>
      <c r="S36" s="59"/>
      <c r="T36" s="59"/>
      <c r="U36" s="60">
        <f>G36+H36+I36</f>
        <v>89058</v>
      </c>
      <c r="V36" s="52">
        <f>U36+J36</f>
        <v>150936</v>
      </c>
      <c r="W36" s="51">
        <f t="shared" si="21"/>
        <v>6039</v>
      </c>
      <c r="X36" s="174"/>
      <c r="Y36" s="64">
        <v>4805</v>
      </c>
      <c r="Z36" s="149"/>
      <c r="AA36" s="91"/>
      <c r="AB36" s="69"/>
      <c r="AC36" s="69"/>
      <c r="AD36" s="67" t="s">
        <v>133</v>
      </c>
      <c r="AE36" s="67" t="s">
        <v>134</v>
      </c>
      <c r="AF36" s="36"/>
      <c r="AH36" s="18">
        <f t="shared" si="32"/>
        <v>33209</v>
      </c>
      <c r="AI36" s="80"/>
      <c r="AJ36" s="22"/>
      <c r="AK36" s="80"/>
      <c r="AL36" s="78"/>
      <c r="AM36" s="16">
        <f t="shared" si="51"/>
        <v>39248</v>
      </c>
      <c r="AN36" s="80"/>
      <c r="AO36" s="13">
        <f>Y36+AJ36</f>
        <v>4805</v>
      </c>
      <c r="AP36" s="80"/>
      <c r="AQ36" s="78"/>
      <c r="AR36" s="88"/>
      <c r="AS36" s="90"/>
      <c r="AT36" s="88"/>
      <c r="AU36" s="90"/>
      <c r="AW36" s="18">
        <f t="shared" si="37"/>
        <v>49810</v>
      </c>
      <c r="AX36" s="80"/>
      <c r="AY36" s="22"/>
      <c r="AZ36" s="80"/>
      <c r="BA36" s="78"/>
      <c r="BB36" s="16">
        <f t="shared" si="40"/>
        <v>89058</v>
      </c>
      <c r="BC36" s="80"/>
      <c r="BD36" s="13">
        <f>AO36+AY36</f>
        <v>4805</v>
      </c>
      <c r="BE36" s="80"/>
      <c r="BF36" s="78"/>
      <c r="BG36" s="88"/>
      <c r="BH36" s="90"/>
      <c r="BI36" s="88"/>
      <c r="BJ36" s="90"/>
      <c r="BL36" s="18">
        <f t="shared" si="2"/>
        <v>61878</v>
      </c>
      <c r="BM36" s="80"/>
      <c r="BN36" s="22"/>
      <c r="BO36" s="80"/>
      <c r="BP36" s="78"/>
      <c r="BQ36" s="16">
        <f t="shared" si="28"/>
        <v>150936</v>
      </c>
      <c r="BR36" s="80"/>
      <c r="BS36" s="13">
        <f>BD36+BN36</f>
        <v>4805</v>
      </c>
      <c r="BT36" s="80"/>
      <c r="BU36" s="78"/>
      <c r="BV36" s="88"/>
      <c r="BW36" s="90"/>
      <c r="BX36" s="88"/>
      <c r="BY36" s="90"/>
    </row>
    <row r="37" spans="1:77" ht="177.75" customHeight="1">
      <c r="M37" s="65" t="s">
        <v>140</v>
      </c>
      <c r="N37" s="65" t="s">
        <v>141</v>
      </c>
      <c r="R37" s="71"/>
      <c r="Y37" s="71"/>
      <c r="AD37" s="38"/>
      <c r="AE37" s="38"/>
    </row>
    <row r="38" spans="1:77">
      <c r="A38" s="143" t="s">
        <v>142</v>
      </c>
      <c r="B38" s="144"/>
      <c r="C38" s="144"/>
      <c r="D38" s="144"/>
    </row>
    <row r="39" spans="1:77"/>
  </sheetData>
  <sheetProtection formatCells="0" formatColumns="0" formatRows="0"/>
  <mergeCells count="439">
    <mergeCell ref="AB9:AC9"/>
    <mergeCell ref="O27:R27"/>
    <mergeCell ref="O28:R28"/>
    <mergeCell ref="U26:V26"/>
    <mergeCell ref="U27:V27"/>
    <mergeCell ref="U28:V28"/>
    <mergeCell ref="O31:R32"/>
    <mergeCell ref="U31:V32"/>
    <mergeCell ref="BJ31:BJ32"/>
    <mergeCell ref="AT31:AT32"/>
    <mergeCell ref="AA31:AA32"/>
    <mergeCell ref="O11:R11"/>
    <mergeCell ref="AA21:AA22"/>
    <mergeCell ref="AA23:AA24"/>
    <mergeCell ref="AI31:AI32"/>
    <mergeCell ref="AK31:AK32"/>
    <mergeCell ref="AR31:AR32"/>
    <mergeCell ref="AS31:AS32"/>
    <mergeCell ref="S13:U14"/>
    <mergeCell ref="AH13:AU14"/>
    <mergeCell ref="AH15:AU16"/>
    <mergeCell ref="AH17:AU18"/>
    <mergeCell ref="AU21:AU22"/>
    <mergeCell ref="AR23:AR24"/>
    <mergeCell ref="BJ35:BJ36"/>
    <mergeCell ref="BC25:BC26"/>
    <mergeCell ref="BE25:BE26"/>
    <mergeCell ref="BC27:BC28"/>
    <mergeCell ref="BE27:BE28"/>
    <mergeCell ref="BE29:BE30"/>
    <mergeCell ref="AA25:AA26"/>
    <mergeCell ref="AS25:AS26"/>
    <mergeCell ref="AI27:AI28"/>
    <mergeCell ref="AK27:AK28"/>
    <mergeCell ref="AR27:AR28"/>
    <mergeCell ref="AS27:AS28"/>
    <mergeCell ref="AI35:AI36"/>
    <mergeCell ref="AK35:AK36"/>
    <mergeCell ref="AR35:AR36"/>
    <mergeCell ref="BJ33:BJ34"/>
    <mergeCell ref="BH27:BH28"/>
    <mergeCell ref="BJ27:BJ28"/>
    <mergeCell ref="BG29:BG30"/>
    <mergeCell ref="BG31:BG32"/>
    <mergeCell ref="BH31:BH32"/>
    <mergeCell ref="BG33:BG34"/>
    <mergeCell ref="BH33:BH34"/>
    <mergeCell ref="BI31:BI32"/>
    <mergeCell ref="Z35:Z36"/>
    <mergeCell ref="F31:F32"/>
    <mergeCell ref="X31:X32"/>
    <mergeCell ref="C29:C30"/>
    <mergeCell ref="F29:F30"/>
    <mergeCell ref="X29:X30"/>
    <mergeCell ref="AA33:AA34"/>
    <mergeCell ref="BA25:BA26"/>
    <mergeCell ref="BA27:BA28"/>
    <mergeCell ref="BA29:BA30"/>
    <mergeCell ref="AX31:AX32"/>
    <mergeCell ref="AZ31:AZ32"/>
    <mergeCell ref="AX33:AX34"/>
    <mergeCell ref="AZ33:AZ34"/>
    <mergeCell ref="F27:F28"/>
    <mergeCell ref="X27:X28"/>
    <mergeCell ref="C33:C34"/>
    <mergeCell ref="D33:D34"/>
    <mergeCell ref="F33:F34"/>
    <mergeCell ref="AU25:AU26"/>
    <mergeCell ref="Z27:Z28"/>
    <mergeCell ref="Z29:Z30"/>
    <mergeCell ref="AN25:AN26"/>
    <mergeCell ref="AP25:AP26"/>
    <mergeCell ref="A21:A26"/>
    <mergeCell ref="C21:C22"/>
    <mergeCell ref="F21:F22"/>
    <mergeCell ref="X21:X22"/>
    <mergeCell ref="A27:A36"/>
    <mergeCell ref="D29:D30"/>
    <mergeCell ref="D27:D28"/>
    <mergeCell ref="B27:B28"/>
    <mergeCell ref="B29:B30"/>
    <mergeCell ref="B31:B32"/>
    <mergeCell ref="B33:B34"/>
    <mergeCell ref="B35:B36"/>
    <mergeCell ref="B21:B22"/>
    <mergeCell ref="B23:B24"/>
    <mergeCell ref="B25:B26"/>
    <mergeCell ref="X33:X34"/>
    <mergeCell ref="C35:C36"/>
    <mergeCell ref="D35:D36"/>
    <mergeCell ref="F35:F36"/>
    <mergeCell ref="C27:C28"/>
    <mergeCell ref="C31:C32"/>
    <mergeCell ref="D31:D32"/>
    <mergeCell ref="X35:X36"/>
    <mergeCell ref="C25:C26"/>
    <mergeCell ref="D21:D22"/>
    <mergeCell ref="Z23:Z24"/>
    <mergeCell ref="X23:X24"/>
    <mergeCell ref="Z25:Z26"/>
    <mergeCell ref="F25:F26"/>
    <mergeCell ref="X25:X26"/>
    <mergeCell ref="R13:R14"/>
    <mergeCell ref="R15:R16"/>
    <mergeCell ref="R17:R18"/>
    <mergeCell ref="R19:R20"/>
    <mergeCell ref="V13:V14"/>
    <mergeCell ref="F15:F16"/>
    <mergeCell ref="O15:Q16"/>
    <mergeCell ref="O17:Q18"/>
    <mergeCell ref="V15:V16"/>
    <mergeCell ref="V17:V18"/>
    <mergeCell ref="V19:V20"/>
    <mergeCell ref="K17:M18"/>
    <mergeCell ref="K19:M20"/>
    <mergeCell ref="Z21:Z22"/>
    <mergeCell ref="A8:C8"/>
    <mergeCell ref="D13:D14"/>
    <mergeCell ref="C13:C14"/>
    <mergeCell ref="F13:F14"/>
    <mergeCell ref="O13:Q14"/>
    <mergeCell ref="A15:A20"/>
    <mergeCell ref="B13:B14"/>
    <mergeCell ref="B15:B16"/>
    <mergeCell ref="B17:B18"/>
    <mergeCell ref="B19:B20"/>
    <mergeCell ref="A13:A14"/>
    <mergeCell ref="D19:D20"/>
    <mergeCell ref="D17:D18"/>
    <mergeCell ref="C17:C18"/>
    <mergeCell ref="G9:N9"/>
    <mergeCell ref="F17:F18"/>
    <mergeCell ref="C19:C20"/>
    <mergeCell ref="F19:F20"/>
    <mergeCell ref="G13:I14"/>
    <mergeCell ref="G15:I16"/>
    <mergeCell ref="K13:M14"/>
    <mergeCell ref="K15:M16"/>
    <mergeCell ref="A10:A12"/>
    <mergeCell ref="B10:B12"/>
    <mergeCell ref="C10:C12"/>
    <mergeCell ref="D10:D12"/>
    <mergeCell ref="A6:F6"/>
    <mergeCell ref="BE35:BE36"/>
    <mergeCell ref="Z33:Z34"/>
    <mergeCell ref="Z31:Z32"/>
    <mergeCell ref="AU31:AU32"/>
    <mergeCell ref="C15:C16"/>
    <mergeCell ref="D15:D16"/>
    <mergeCell ref="AK25:AK26"/>
    <mergeCell ref="AR25:AR26"/>
    <mergeCell ref="AA27:AA28"/>
    <mergeCell ref="AA29:AA30"/>
    <mergeCell ref="AQ21:AQ22"/>
    <mergeCell ref="AQ23:AQ24"/>
    <mergeCell ref="AQ25:AQ26"/>
    <mergeCell ref="AL27:AL28"/>
    <mergeCell ref="AL29:AL30"/>
    <mergeCell ref="C23:C24"/>
    <mergeCell ref="D25:D26"/>
    <mergeCell ref="F23:F24"/>
    <mergeCell ref="O26:R26"/>
    <mergeCell ref="G17:I18"/>
    <mergeCell ref="G19:I20"/>
    <mergeCell ref="AI25:AI26"/>
    <mergeCell ref="S17:U18"/>
    <mergeCell ref="AL25:AL26"/>
    <mergeCell ref="BM35:BM36"/>
    <mergeCell ref="AZ27:AZ28"/>
    <mergeCell ref="A38:D38"/>
    <mergeCell ref="BI27:BI28"/>
    <mergeCell ref="BI29:BI30"/>
    <mergeCell ref="BG21:BG22"/>
    <mergeCell ref="BH21:BH22"/>
    <mergeCell ref="BJ21:BJ22"/>
    <mergeCell ref="AX23:AX24"/>
    <mergeCell ref="AZ23:AZ24"/>
    <mergeCell ref="BG23:BG24"/>
    <mergeCell ref="BH23:BH24"/>
    <mergeCell ref="BJ23:BJ24"/>
    <mergeCell ref="AX25:AX26"/>
    <mergeCell ref="AZ25:AZ26"/>
    <mergeCell ref="BG25:BG26"/>
    <mergeCell ref="BH25:BH26"/>
    <mergeCell ref="BJ25:BJ26"/>
    <mergeCell ref="AX27:AX28"/>
    <mergeCell ref="BI33:BI34"/>
    <mergeCell ref="D23:D24"/>
    <mergeCell ref="BI35:BI36"/>
    <mergeCell ref="BM29:BM30"/>
    <mergeCell ref="AI23:AI24"/>
    <mergeCell ref="AK23:AK24"/>
    <mergeCell ref="AI21:AI22"/>
    <mergeCell ref="AK21:AK22"/>
    <mergeCell ref="AR21:AR22"/>
    <mergeCell ref="AS21:AS22"/>
    <mergeCell ref="AR11:AR12"/>
    <mergeCell ref="AH19:AU20"/>
    <mergeCell ref="AL21:AL22"/>
    <mergeCell ref="AL23:AL24"/>
    <mergeCell ref="AN21:AN22"/>
    <mergeCell ref="AP21:AP22"/>
    <mergeCell ref="AW15:BJ16"/>
    <mergeCell ref="AW17:BJ18"/>
    <mergeCell ref="BH11:BH12"/>
    <mergeCell ref="BI11:BI12"/>
    <mergeCell ref="BJ11:BJ12"/>
    <mergeCell ref="AW11:BA11"/>
    <mergeCell ref="BB11:BF11"/>
    <mergeCell ref="BA35:BA36"/>
    <mergeCell ref="AS33:AS34"/>
    <mergeCell ref="AX35:AX36"/>
    <mergeCell ref="AS11:AS12"/>
    <mergeCell ref="AT11:AT12"/>
    <mergeCell ref="AU11:AU12"/>
    <mergeCell ref="AW10:BJ10"/>
    <mergeCell ref="BG11:BG12"/>
    <mergeCell ref="S15:U16"/>
    <mergeCell ref="AH10:AU10"/>
    <mergeCell ref="O19:Q20"/>
    <mergeCell ref="S19:U20"/>
    <mergeCell ref="E10:E12"/>
    <mergeCell ref="W10:AF11"/>
    <mergeCell ref="G11:J11"/>
    <mergeCell ref="K11:N11"/>
    <mergeCell ref="AH11:AL11"/>
    <mergeCell ref="AM11:AQ11"/>
    <mergeCell ref="G10:N10"/>
    <mergeCell ref="O10:V10"/>
    <mergeCell ref="S11:V11"/>
    <mergeCell ref="F10:F12"/>
    <mergeCell ref="BL10:BY10"/>
    <mergeCell ref="BL11:BO11"/>
    <mergeCell ref="BV11:BV12"/>
    <mergeCell ref="BW11:BW12"/>
    <mergeCell ref="BX11:BX12"/>
    <mergeCell ref="BY11:BY12"/>
    <mergeCell ref="BX13:BX14"/>
    <mergeCell ref="BY13:BY14"/>
    <mergeCell ref="BM13:BM14"/>
    <mergeCell ref="BO13:BO14"/>
    <mergeCell ref="BV13:BV14"/>
    <mergeCell ref="BW13:BW14"/>
    <mergeCell ref="BQ11:BU11"/>
    <mergeCell ref="BU13:BU14"/>
    <mergeCell ref="BP13:BP14"/>
    <mergeCell ref="BX15:BX16"/>
    <mergeCell ref="BY15:BY16"/>
    <mergeCell ref="BX17:BX18"/>
    <mergeCell ref="BY17:BY18"/>
    <mergeCell ref="BX19:BX20"/>
    <mergeCell ref="BY19:BY20"/>
    <mergeCell ref="BV21:BV22"/>
    <mergeCell ref="BW21:BW22"/>
    <mergeCell ref="BX21:BX22"/>
    <mergeCell ref="BY21:BY22"/>
    <mergeCell ref="BV15:BV16"/>
    <mergeCell ref="BW15:BW16"/>
    <mergeCell ref="BV17:BV18"/>
    <mergeCell ref="BW17:BW18"/>
    <mergeCell ref="BV19:BV20"/>
    <mergeCell ref="BW19:BW20"/>
    <mergeCell ref="BW33:BW34"/>
    <mergeCell ref="BX33:BX34"/>
    <mergeCell ref="BY33:BY34"/>
    <mergeCell ref="BV23:BV24"/>
    <mergeCell ref="BW23:BW24"/>
    <mergeCell ref="BX23:BX24"/>
    <mergeCell ref="BY23:BY24"/>
    <mergeCell ref="BV25:BV26"/>
    <mergeCell ref="BW25:BW26"/>
    <mergeCell ref="BX25:BX26"/>
    <mergeCell ref="BY25:BY26"/>
    <mergeCell ref="BV27:BV28"/>
    <mergeCell ref="BW27:BW28"/>
    <mergeCell ref="BX27:BX28"/>
    <mergeCell ref="BY27:BY28"/>
    <mergeCell ref="BW35:BW36"/>
    <mergeCell ref="BX35:BX36"/>
    <mergeCell ref="BY35:BY36"/>
    <mergeCell ref="BR13:BR14"/>
    <mergeCell ref="BT13:BT14"/>
    <mergeCell ref="BR15:BR16"/>
    <mergeCell ref="BT15:BT16"/>
    <mergeCell ref="BR17:BR18"/>
    <mergeCell ref="BT17:BT18"/>
    <mergeCell ref="BR19:BR20"/>
    <mergeCell ref="BT19:BT20"/>
    <mergeCell ref="BR21:BR22"/>
    <mergeCell ref="BT21:BT22"/>
    <mergeCell ref="BR23:BR24"/>
    <mergeCell ref="BR25:BR26"/>
    <mergeCell ref="BR27:BR28"/>
    <mergeCell ref="BV29:BV30"/>
    <mergeCell ref="BW29:BW30"/>
    <mergeCell ref="BX29:BX30"/>
    <mergeCell ref="BY29:BY30"/>
    <mergeCell ref="BV31:BV32"/>
    <mergeCell ref="BW31:BW32"/>
    <mergeCell ref="BX31:BX32"/>
    <mergeCell ref="BY31:BY32"/>
    <mergeCell ref="BV35:BV36"/>
    <mergeCell ref="BV33:BV34"/>
    <mergeCell ref="BO33:BO34"/>
    <mergeCell ref="BO35:BO36"/>
    <mergeCell ref="BO23:BO24"/>
    <mergeCell ref="BO25:BO26"/>
    <mergeCell ref="BO27:BO28"/>
    <mergeCell ref="BO29:BO30"/>
    <mergeCell ref="BO31:BO32"/>
    <mergeCell ref="BT23:BT24"/>
    <mergeCell ref="BT25:BT26"/>
    <mergeCell ref="BT27:BT28"/>
    <mergeCell ref="BT29:BT30"/>
    <mergeCell ref="BT31:BT32"/>
    <mergeCell ref="BT33:BT34"/>
    <mergeCell ref="BT35:BT36"/>
    <mergeCell ref="BR29:BR30"/>
    <mergeCell ref="BR31:BR32"/>
    <mergeCell ref="BR33:BR34"/>
    <mergeCell ref="BR35:BR36"/>
    <mergeCell ref="BU35:BU36"/>
    <mergeCell ref="BU33:BU34"/>
    <mergeCell ref="AN27:AN28"/>
    <mergeCell ref="AP27:AP28"/>
    <mergeCell ref="AN29:AN30"/>
    <mergeCell ref="AP29:AP30"/>
    <mergeCell ref="AN31:AN32"/>
    <mergeCell ref="AP31:AP32"/>
    <mergeCell ref="AQ27:AQ28"/>
    <mergeCell ref="AQ29:AQ30"/>
    <mergeCell ref="AQ31:AQ32"/>
    <mergeCell ref="AL33:AL34"/>
    <mergeCell ref="AL35:AL36"/>
    <mergeCell ref="AI33:AI34"/>
    <mergeCell ref="AK33:AK34"/>
    <mergeCell ref="AI29:AI30"/>
    <mergeCell ref="AK29:AK30"/>
    <mergeCell ref="AU33:AU34"/>
    <mergeCell ref="AS35:AS36"/>
    <mergeCell ref="AR33:AR34"/>
    <mergeCell ref="AQ33:AQ34"/>
    <mergeCell ref="AN33:AN34"/>
    <mergeCell ref="AP33:AP34"/>
    <mergeCell ref="AN35:AN36"/>
    <mergeCell ref="AP35:AP36"/>
    <mergeCell ref="AZ35:AZ36"/>
    <mergeCell ref="BP29:BP30"/>
    <mergeCell ref="BP31:BP32"/>
    <mergeCell ref="BP33:BP34"/>
    <mergeCell ref="BP35:BP36"/>
    <mergeCell ref="AA35:AA36"/>
    <mergeCell ref="AQ35:AQ36"/>
    <mergeCell ref="AX29:AX30"/>
    <mergeCell ref="AZ29:AZ30"/>
    <mergeCell ref="BG35:BG36"/>
    <mergeCell ref="BH35:BH36"/>
    <mergeCell ref="BE31:BE32"/>
    <mergeCell ref="BE33:BE34"/>
    <mergeCell ref="BC35:BC36"/>
    <mergeCell ref="BC31:BC32"/>
    <mergeCell ref="BC33:BC34"/>
    <mergeCell ref="BF29:BF30"/>
    <mergeCell ref="BF31:BF32"/>
    <mergeCell ref="BF33:BF34"/>
    <mergeCell ref="BF35:BF36"/>
    <mergeCell ref="AT35:AT36"/>
    <mergeCell ref="AU35:AU36"/>
    <mergeCell ref="AT33:AT34"/>
    <mergeCell ref="AL31:AL32"/>
    <mergeCell ref="BA31:BA32"/>
    <mergeCell ref="BU29:BU30"/>
    <mergeCell ref="BU31:BU32"/>
    <mergeCell ref="AW19:BJ20"/>
    <mergeCell ref="BA33:BA34"/>
    <mergeCell ref="BA21:BA22"/>
    <mergeCell ref="BA23:BA24"/>
    <mergeCell ref="BF27:BF28"/>
    <mergeCell ref="BO21:BO22"/>
    <mergeCell ref="BM31:BM32"/>
    <mergeCell ref="BM33:BM34"/>
    <mergeCell ref="BM21:BM22"/>
    <mergeCell ref="BH29:BH30"/>
    <mergeCell ref="BJ29:BJ30"/>
    <mergeCell ref="BI21:BI22"/>
    <mergeCell ref="BI23:BI24"/>
    <mergeCell ref="BM23:BM24"/>
    <mergeCell ref="BI25:BI26"/>
    <mergeCell ref="BM25:BM26"/>
    <mergeCell ref="BF21:BF22"/>
    <mergeCell ref="BF23:BF24"/>
    <mergeCell ref="BF25:BF26"/>
    <mergeCell ref="BC21:BC22"/>
    <mergeCell ref="BM27:BM28"/>
    <mergeCell ref="AT27:AT28"/>
    <mergeCell ref="AU27:AU28"/>
    <mergeCell ref="AT29:AT30"/>
    <mergeCell ref="AU29:AU30"/>
    <mergeCell ref="AR29:AR30"/>
    <mergeCell ref="AS29:AS30"/>
    <mergeCell ref="AT21:AT22"/>
    <mergeCell ref="BU25:BU26"/>
    <mergeCell ref="BU27:BU28"/>
    <mergeCell ref="BP21:BP22"/>
    <mergeCell ref="BU21:BU22"/>
    <mergeCell ref="BU23:BU24"/>
    <mergeCell ref="BP23:BP24"/>
    <mergeCell ref="BP25:BP26"/>
    <mergeCell ref="BP27:BP28"/>
    <mergeCell ref="BC29:BC30"/>
    <mergeCell ref="BG27:BG28"/>
    <mergeCell ref="AT23:AT24"/>
    <mergeCell ref="AU23:AU24"/>
    <mergeCell ref="AT25:AT26"/>
    <mergeCell ref="AS23:AS24"/>
    <mergeCell ref="BP15:BP16"/>
    <mergeCell ref="BP17:BP18"/>
    <mergeCell ref="BE21:BE22"/>
    <mergeCell ref="BC23:BC24"/>
    <mergeCell ref="BU15:BU16"/>
    <mergeCell ref="BU17:BU18"/>
    <mergeCell ref="BU19:BU20"/>
    <mergeCell ref="W13:AC14"/>
    <mergeCell ref="W15:AC16"/>
    <mergeCell ref="W17:AC18"/>
    <mergeCell ref="W19:AC20"/>
    <mergeCell ref="BM15:BM16"/>
    <mergeCell ref="BO15:BO16"/>
    <mergeCell ref="BM17:BM18"/>
    <mergeCell ref="BO17:BO18"/>
    <mergeCell ref="BM19:BM20"/>
    <mergeCell ref="BO19:BO20"/>
    <mergeCell ref="AX21:AX22"/>
    <mergeCell ref="AZ21:AZ22"/>
    <mergeCell ref="BE23:BE24"/>
    <mergeCell ref="BP19:BP20"/>
    <mergeCell ref="AN23:AN24"/>
    <mergeCell ref="AP23:AP24"/>
    <mergeCell ref="AW13:BJ14"/>
  </mergeCells>
  <conditionalFormatting sqref="BM13">
    <cfRule type="cellIs" dxfId="3" priority="4" operator="equal">
      <formula>#REF!</formula>
    </cfRule>
  </conditionalFormatting>
  <conditionalFormatting sqref="BO13">
    <cfRule type="cellIs" dxfId="2" priority="3" operator="equal">
      <formula>#REF!</formula>
    </cfRule>
  </conditionalFormatting>
  <conditionalFormatting sqref="BR13">
    <cfRule type="cellIs" dxfId="1" priority="2" operator="equal">
      <formula>#REF!</formula>
    </cfRule>
  </conditionalFormatting>
  <conditionalFormatting sqref="BT13">
    <cfRule type="cellIs" dxfId="0" priority="1" operator="equal">
      <formula>#REF!</formula>
    </cfRule>
  </conditionalFormatting>
  <pageMargins left="0.7" right="0.7" top="0.75" bottom="0.75" header="0.3" footer="0.3"/>
  <pageSetup paperSize="9" scale="10" fitToHeight="0" orientation="landscape" horizontalDpi="4294967294" vertic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Datos!$A$1:$A$33</xm:f>
          </x14:formula1>
          <xm:sqref>D8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Seguimiento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Araceli Godinez Suarez</cp:lastModifiedBy>
  <cp:revision/>
  <dcterms:created xsi:type="dcterms:W3CDTF">2019-03-29T17:53:20Z</dcterms:created>
  <dcterms:modified xsi:type="dcterms:W3CDTF">2021-11-11T17:47:50Z</dcterms:modified>
  <cp:category/>
  <cp:contentStatus/>
</cp:coreProperties>
</file>